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9-Dec-25\Dhamara\"/>
    </mc:Choice>
  </mc:AlternateContent>
  <xr:revisionPtr revIDLastSave="0" documentId="13_ncr:1_{1C6DC290-C7D7-490F-9A84-6B3A22160623}" xr6:coauthVersionLast="47" xr6:coauthVersionMax="47" xr10:uidLastSave="{00000000-0000-0000-0000-000000000000}"/>
  <bookViews>
    <workbookView xWindow="-110" yWindow="-110" windowWidth="19420" windowHeight="10300" activeTab="2" xr2:uid="{43BAC230-E4F6-40D1-9D0D-3CFB2403B549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Sheet1!$A$4:$AB$4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T25" i="1"/>
  <c r="U21" i="1"/>
  <c r="T23" i="1"/>
  <c r="U20" i="1"/>
  <c r="T22" i="1"/>
  <c r="T21" i="1"/>
  <c r="T20" i="1"/>
  <c r="W15" i="1"/>
  <c r="W11" i="1"/>
  <c r="W10" i="1"/>
  <c r="W12" i="1"/>
  <c r="Z12" i="1" s="1"/>
  <c r="W5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<sst xmlns="http://schemas.openxmlformats.org/spreadsheetml/2006/main" count="142" uniqueCount="68">
  <si>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</si>
  <si>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</si>
  <si>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</si>
  <si>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</si>
  <si>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</si>
  <si>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</si>
  <si>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</si>
  <si>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</si>
  <si>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</si>
  <si>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</si>
  <si>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</si>
  <si>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</si>
  <si>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</si>
  <si>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</si>
  <si>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</si>
  <si>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</si>
  <si>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</si>
  <si>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</si>
  <si>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</si>
  <si>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</si>
  <si>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</si>
  <si>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</si>
  <si>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</si>
  <si>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</si>
  <si>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</si>
  <si>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</si>
  <si>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</si>
  <si>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</si>
  <si>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OR3107</t>
  </si>
  <si>
    <t>Dhamara</t>
  </si>
  <si>
    <t>FN25-26-02273</t>
  </si>
  <si>
    <t xml:space="preserve">Sahejad quadri Quadri </t>
  </si>
  <si>
    <t>SF0071195</t>
  </si>
  <si>
    <t>Loan Officer</t>
  </si>
  <si>
    <t>Tentuliadia C28</t>
  </si>
  <si>
    <t>SSF5929469</t>
  </si>
  <si>
    <t>RAKHI MANDAL</t>
  </si>
  <si>
    <t>01-Nov-2024</t>
  </si>
  <si>
    <t>Collection Amount Misappropriated</t>
  </si>
  <si>
    <t>Digital Payment</t>
  </si>
  <si>
    <t>As per Borrower Statemnt, Loan card and Phone Pe Borrower Paid Rs-2240/- on Dt.07-01-2025,Rs-2240/- on Dt.07-02-2025,  Rs-6720/- on Dt.01-04-2025 and Rs-4480/- on Dt.07-04-2025 and Rs-2240/- on Dt.16-04-2025 Total Amount Rs-15680/- to LO Sahejad quadri Quadri but LO Sahejad quadri Quadri entry amount Rs-2340/- on Dt.12-12-2024 and Rs-2340/- on Dt.07-03-2025 but As per Loan card Borrower paid Rs-2240/- on 07-12-2024 and Rs-2240/- 07-03-2025 Total entry amount Rs-200/- rest amount Rs-17720/- not Posted in FIMO.</t>
  </si>
  <si>
    <t>Loan Card</t>
  </si>
  <si>
    <t>Advance Collection Amount Misappropriated</t>
  </si>
  <si>
    <t>581318</t>
  </si>
  <si>
    <t>SSF4334293</t>
  </si>
  <si>
    <t>LAXMI NAYAK</t>
  </si>
  <si>
    <t>16-Aug-2023</t>
  </si>
  <si>
    <t>As per Borrower Statement Borrower paid her EMI of Rs-2240/- on Dt.05-05-2025 to Sahejad quadri Quadri through Phone Pe but LO Sahejad quadri Quadri not Posted in FIMO.Borrowers Loan card not Updated.</t>
  </si>
  <si>
    <t>689391</t>
  </si>
  <si>
    <t>SID951375694478</t>
  </si>
  <si>
    <t>SARASWATI PRAMANIK</t>
  </si>
  <si>
    <t>11-Jan-2024</t>
  </si>
  <si>
    <t>As per Borrower Statement Borrower paid her EMI of Rs-3900/- on Dt.09-05-2025 to Sahejad quadri Quadri through Phone Pe but LO Sahejad quadri Quadri not Posted in FIMO.</t>
  </si>
  <si>
    <t>SSF4869725</t>
  </si>
  <si>
    <t>RITA MAITY</t>
  </si>
  <si>
    <t>30-Jan-2024</t>
  </si>
  <si>
    <t>As per Borrower Statemnt and and Phone Pe Borrower Paid Rs-18000/- on Dt.17-03-2025, Rs-3000/- on Dt.18-03-2025 and Rs-1000/- on Dt.24-03-2025 Total Amount Rs-22000/- to LO Sahejad quadri Quadri but LO Sahejad quadri Quadri entry entry amount Rs-2240/- on Dt.11-04-2025 rest amount Rs-19760/- not Posted in FIMO.</t>
  </si>
  <si>
    <t>Pre-Closure Amount Misappropriated</t>
  </si>
  <si>
    <t>SSF2893338</t>
  </si>
  <si>
    <t>TASMINA BIBI</t>
  </si>
  <si>
    <t>03-Nov-2023</t>
  </si>
  <si>
    <t>As Per Phone Pe Statement  Borrower Paid Rs-6290/- to LO Sahejad quadri Quadri .As per Borrower Statement and Cash Receipt Borrower said She Paid total Rs-26290/-to LO Sahejad quadri Quadri but Signature Mismatch and Date frequency was wrong on Cash Receipt so I Unable to Book Fraud as per Cash Receipt only Fraud Book as per Phone Pe Statement.LO  Sahejad quadri Quadri total entry Rs-6030/- From Dt.09-02-2025 to Dt.09-04-2025 Rest amount Rs-260/- not Posted in FIMO.</t>
  </si>
  <si>
    <t>CSS Fraud</t>
  </si>
  <si>
    <t>Remarks</t>
  </si>
  <si>
    <t>Preclosed</t>
  </si>
  <si>
    <t>Difference</t>
  </si>
  <si>
    <t>Done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</si>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</sst>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6"/>
      <color rgb="FF0000FF"/>
      <name val="Lucida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2" fontId="4" fillId="5" borderId="2" xfId="3" applyNumberFormat="1" applyFont="1" applyFill="1" applyBorder="1" applyAlignment="1" applyProtection="1">
      <alignment horizontal="center" vertical="center"/>
      <protection hidden="1"/>
    </xf>
    <xf numFmtId="0" fontId="4" fillId="5" borderId="2" xfId="0" applyFont="1" applyFill="1" applyBorder="1" applyAlignment="1">
      <alignment horizontal="center"/>
    </xf>
    <xf numFmtId="0" fontId="8" fillId="6" borderId="2" xfId="3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0" fontId="8" fillId="0" borderId="0" xfId="0" applyFont="1"/>
    <xf numFmtId="2" fontId="8" fillId="0" borderId="0" xfId="0" applyNumberFormat="1" applyFont="1"/>
    <xf numFmtId="0" fontId="8" fillId="7" borderId="0" xfId="0" applyFont="1" applyFill="1"/>
    <xf numFmtId="2" fontId="8" fillId="7" borderId="0" xfId="0" applyNumberFormat="1" applyFont="1" applyFill="1"/>
    <xf numFmtId="2" fontId="4" fillId="7" borderId="2" xfId="3" applyNumberFormat="1" applyFont="1" applyFill="1" applyBorder="1" applyAlignment="1" applyProtection="1">
      <alignment horizontal="center" vertical="center"/>
      <protection hidden="1"/>
    </xf>
  </cellXfs>
  <cellStyles count="6">
    <cellStyle name="Hyperlink" xfId="1" builtinId="8"/>
    <cellStyle name="Normal" xfId="0" builtinId="0"/>
    <cellStyle name="Normal 18 2 10" xfId="2" xr:uid="{38D5D46C-9C1B-4100-93C3-8655637E22E2}"/>
    <cellStyle name="Normal 2 2" xfId="4" xr:uid="{54BA451B-8DAE-47D5-A71B-1CC3BD4D6591}"/>
    <cellStyle name="Normal 3 19 2" xfId="3" xr:uid="{2D8488D9-6C8F-4F6C-B292-67F7CDE63791}"/>
    <cellStyle name="Normal 3 2" xfId="5" xr:uid="{A7C2BDD5-B471-4264-A4DF-CFB40285FA78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C3A55B-B7B8-1D6F-3DD5-609B9878F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8558A3-5777-B164-8A67-CEEB4277B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42D1D1-313F-CC4E-4F9A-708394E3C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7579F6-8584-23DB-1C62-95A5960B8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14</xdr:col>
      <xdr:colOff>395200</xdr:colOff>
      <xdr:row>84</xdr:row>
      <xdr:rowOff>76250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BA5B6A-ED84-DD37-8FB9-17446A271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86485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CSS\19-Sep-25\Dhamara\Copy%20of%20SSFL%20Fraud%20Investigation%20Report_Dhamara.xlsx" TargetMode="External"/><Relationship Id="rId1" Type="http://schemas.openxmlformats.org/officeDocument/2006/relationships/externalLinkPath" Target="Copy%20of%20SSFL%20Fraud%20Investigation%20Report_Dhama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9334-7C1D-4A8E-8198-697FA14086A0}">
  <dimension ref="A1:AB1005"/>
  <sheetViews>
    <sheetView topLeftCell="L14" workbookViewId="0">
      <selection activeCell="T23" sqref="T23"/>
    </sheetView>
  </sheetViews>
  <sheetFormatPr defaultColWidth="0" defaultRowHeight="13" zeroHeight="1" x14ac:dyDescent="0.3"/>
  <cols>
    <col min="1" max="1" width="11.26953125" style="10" customWidth="1"/>
    <col min="2" max="2" width="10.6328125" style="10" customWidth="1"/>
    <col min="3" max="3" width="11.08984375" style="10" bestFit="1" customWidth="1"/>
    <col min="4" max="4" width="12.1796875" style="10" bestFit="1" customWidth="1"/>
    <col min="5" max="5" width="11.6328125" style="10" bestFit="1" customWidth="1"/>
    <col min="6" max="6" width="17.26953125" style="10" bestFit="1" customWidth="1"/>
    <col min="7" max="7" width="18.453125" style="10" bestFit="1" customWidth="1"/>
    <col min="8" max="8" width="22.7265625" style="10" bestFit="1" customWidth="1"/>
    <col min="9" max="9" width="12.54296875" style="10" bestFit="1" customWidth="1"/>
    <col min="10" max="10" width="14.36328125" style="10" customWidth="1"/>
    <col min="11" max="11" width="17.7265625" style="10" bestFit="1" customWidth="1"/>
    <col min="12" max="12" width="9" style="10" bestFit="1" customWidth="1"/>
    <col min="13" max="13" width="9" style="10" customWidth="1"/>
    <col min="14" max="14" width="26.90625" style="11" hidden="1" customWidth="1"/>
    <col min="15" max="15" width="24.453125" style="10" hidden="1" customWidth="1"/>
    <col min="16" max="16" width="25.26953125" style="10" hidden="1" customWidth="1"/>
    <col min="17" max="17" width="33.7265625" style="10" bestFit="1" customWidth="1"/>
    <col min="18" max="18" width="14.36328125" style="10" hidden="1" customWidth="1"/>
    <col min="19" max="19" width="14.453125" style="10" bestFit="1" customWidth="1"/>
    <col min="20" max="20" width="13.453125" style="10" customWidth="1"/>
    <col min="21" max="21" width="17.26953125" style="10" customWidth="1"/>
    <col min="22" max="22" width="15.1796875" style="10" bestFit="1" customWidth="1"/>
    <col min="23" max="26" width="15.1796875" style="10" customWidth="1"/>
    <col min="27" max="27" width="18.36328125" style="10" bestFit="1" customWidth="1"/>
    <col min="28" max="28" width="255.6328125" style="10" bestFit="1" customWidth="1"/>
    <col min="29" max="29" width="8.81640625" style="10" customWidth="1"/>
    <col min="30" max="16384" width="0" style="10" hidden="1"/>
  </cols>
  <sheetData>
    <row r="1" spans="1:28" ht="18.5" x14ac:dyDescent="0.3">
      <c r="A1" s="1" t="s">
        <v>0</v>
      </c>
    </row>
    <row r="2" spans="1:28" ht="16" x14ac:dyDescent="0.3">
      <c r="A2" s="2" t="s">
        <v>1</v>
      </c>
    </row>
    <row r="3" spans="1:28" ht="16" x14ac:dyDescent="0.4">
      <c r="A3" s="12" t="s">
        <v>2</v>
      </c>
      <c r="E3" s="3" t="s">
        <v>3</v>
      </c>
      <c r="F3" s="3" t="s">
        <v>4</v>
      </c>
      <c r="V3" s="3" t="s">
        <v>3</v>
      </c>
      <c r="W3" s="3"/>
      <c r="X3" s="3"/>
      <c r="Y3" s="3"/>
      <c r="Z3" s="3"/>
      <c r="AA3" s="3" t="s">
        <v>4</v>
      </c>
    </row>
    <row r="4" spans="1:28" s="9" customFormat="1" ht="42.75" customHeight="1" x14ac:dyDescent="0.3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6"/>
      <c r="X4" s="26" t="s">
        <v>63</v>
      </c>
      <c r="Y4" s="26" t="s">
        <v>64</v>
      </c>
      <c r="Z4" s="26" t="s">
        <v>65</v>
      </c>
      <c r="AA4" s="5" t="s">
        <v>26</v>
      </c>
      <c r="AB4" s="5" t="s">
        <v>27</v>
      </c>
    </row>
    <row r="5" spans="1:28" ht="25" customHeight="1" x14ac:dyDescent="0.3">
      <c r="A5" s="7">
        <v>1</v>
      </c>
      <c r="B5" s="13" t="s">
        <v>28</v>
      </c>
      <c r="C5" s="14" t="s">
        <v>29</v>
      </c>
      <c r="D5" s="15" t="s">
        <v>30</v>
      </c>
      <c r="E5" s="16">
        <v>45917</v>
      </c>
      <c r="F5" s="8" t="s">
        <v>31</v>
      </c>
      <c r="G5" s="17" t="s">
        <v>32</v>
      </c>
      <c r="H5" s="17" t="s">
        <v>33</v>
      </c>
      <c r="I5" s="18" t="s">
        <v>34</v>
      </c>
      <c r="J5" s="18" t="s">
        <v>35</v>
      </c>
      <c r="K5" s="18" t="s">
        <v>36</v>
      </c>
      <c r="L5" s="19">
        <v>358517918</v>
      </c>
      <c r="M5" s="19"/>
      <c r="N5" s="16" t="s">
        <v>37</v>
      </c>
      <c r="O5" s="20">
        <v>44000</v>
      </c>
      <c r="P5" s="20">
        <v>2340</v>
      </c>
      <c r="Q5" s="21" t="s">
        <v>38</v>
      </c>
      <c r="R5" s="22">
        <v>45664</v>
      </c>
      <c r="S5" s="20">
        <v>2240</v>
      </c>
      <c r="T5" s="20">
        <v>0</v>
      </c>
      <c r="U5" s="20">
        <v>0</v>
      </c>
      <c r="V5" s="24">
        <v>2240</v>
      </c>
      <c r="W5" s="24">
        <f>SUM(V5:V9)</f>
        <v>17720</v>
      </c>
      <c r="X5" s="33" t="s">
        <v>62</v>
      </c>
      <c r="Y5" s="24"/>
      <c r="Z5" s="24"/>
      <c r="AA5" s="8" t="s">
        <v>39</v>
      </c>
      <c r="AB5" s="23" t="s">
        <v>40</v>
      </c>
    </row>
    <row r="6" spans="1:28" ht="25" customHeight="1" x14ac:dyDescent="0.3">
      <c r="A6" s="7">
        <v>2</v>
      </c>
      <c r="B6" s="13" t="s">
        <v>28</v>
      </c>
      <c r="C6" s="14" t="s">
        <v>29</v>
      </c>
      <c r="D6" s="15" t="str">
        <f t="shared" ref="D6:D15" si="0">IF(J6&lt;&gt;"", $D$5, "")</f>
        <v>FN25-26-02273</v>
      </c>
      <c r="E6" s="16">
        <v>45917</v>
      </c>
      <c r="F6" s="8" t="str">
        <f t="shared" ref="F6:F15" si="1">IF(J6&lt;&gt;"", $F$5, "")</f>
        <v xml:space="preserve">Sahejad quadri Quadri </v>
      </c>
      <c r="G6" s="17" t="str">
        <f t="shared" ref="G6:G15" si="2">IF(J6&lt;&gt;"", $G$5, "")</f>
        <v>SF0071195</v>
      </c>
      <c r="H6" s="17" t="str">
        <f t="shared" ref="H6:H15" si="3">IF(J6&lt;&gt;"", $H$5, "")</f>
        <v>Loan Officer</v>
      </c>
      <c r="I6" s="18" t="s">
        <v>34</v>
      </c>
      <c r="J6" s="18" t="s">
        <v>35</v>
      </c>
      <c r="K6" s="18" t="s">
        <v>36</v>
      </c>
      <c r="L6" s="19">
        <v>358517918</v>
      </c>
      <c r="M6" s="19"/>
      <c r="N6" s="16" t="s">
        <v>37</v>
      </c>
      <c r="O6" s="20">
        <v>44000</v>
      </c>
      <c r="P6" s="20">
        <v>2340</v>
      </c>
      <c r="Q6" s="21" t="s">
        <v>38</v>
      </c>
      <c r="R6" s="22">
        <v>45695</v>
      </c>
      <c r="S6" s="20">
        <v>2240</v>
      </c>
      <c r="T6" s="20">
        <v>0</v>
      </c>
      <c r="U6" s="20">
        <v>0</v>
      </c>
      <c r="V6" s="24">
        <v>2240</v>
      </c>
      <c r="W6" s="24">
        <v>0</v>
      </c>
      <c r="X6" s="24">
        <v>0</v>
      </c>
      <c r="Y6" s="24"/>
      <c r="Z6" s="24"/>
      <c r="AA6" s="8" t="s">
        <v>41</v>
      </c>
      <c r="AB6" s="23" t="s">
        <v>40</v>
      </c>
    </row>
    <row r="7" spans="1:28" ht="25" customHeight="1" x14ac:dyDescent="0.3">
      <c r="A7" s="7">
        <v>3</v>
      </c>
      <c r="B7" s="13" t="s">
        <v>28</v>
      </c>
      <c r="C7" s="14" t="s">
        <v>29</v>
      </c>
      <c r="D7" s="15" t="str">
        <f t="shared" si="0"/>
        <v>FN25-26-02273</v>
      </c>
      <c r="E7" s="16">
        <v>45917</v>
      </c>
      <c r="F7" s="8" t="str">
        <f t="shared" si="1"/>
        <v xml:space="preserve">Sahejad quadri Quadri </v>
      </c>
      <c r="G7" s="17" t="str">
        <f t="shared" si="2"/>
        <v>SF0071195</v>
      </c>
      <c r="H7" s="17" t="str">
        <f t="shared" si="3"/>
        <v>Loan Officer</v>
      </c>
      <c r="I7" s="18" t="s">
        <v>34</v>
      </c>
      <c r="J7" s="18" t="s">
        <v>35</v>
      </c>
      <c r="K7" s="18" t="s">
        <v>36</v>
      </c>
      <c r="L7" s="19">
        <v>358517918</v>
      </c>
      <c r="M7" s="19"/>
      <c r="N7" s="16" t="s">
        <v>37</v>
      </c>
      <c r="O7" s="20">
        <v>44000</v>
      </c>
      <c r="P7" s="20">
        <v>2340</v>
      </c>
      <c r="Q7" s="21" t="s">
        <v>42</v>
      </c>
      <c r="R7" s="22">
        <v>45748</v>
      </c>
      <c r="S7" s="20">
        <v>6720</v>
      </c>
      <c r="T7" s="20">
        <v>200</v>
      </c>
      <c r="U7" s="20">
        <v>0</v>
      </c>
      <c r="V7" s="24">
        <v>6520</v>
      </c>
      <c r="W7" s="24">
        <v>0</v>
      </c>
      <c r="X7" s="24">
        <v>0</v>
      </c>
      <c r="Y7" s="24"/>
      <c r="Z7" s="24"/>
      <c r="AA7" s="8" t="s">
        <v>39</v>
      </c>
      <c r="AB7" s="23" t="s">
        <v>40</v>
      </c>
    </row>
    <row r="8" spans="1:28" ht="25" customHeight="1" x14ac:dyDescent="0.3">
      <c r="A8" s="7">
        <v>4</v>
      </c>
      <c r="B8" s="13" t="s">
        <v>28</v>
      </c>
      <c r="C8" s="14" t="s">
        <v>29</v>
      </c>
      <c r="D8" s="15" t="str">
        <f t="shared" si="0"/>
        <v>FN25-26-02273</v>
      </c>
      <c r="E8" s="16">
        <v>45917</v>
      </c>
      <c r="F8" s="8" t="str">
        <f t="shared" si="1"/>
        <v xml:space="preserve">Sahejad quadri Quadri </v>
      </c>
      <c r="G8" s="17" t="str">
        <f t="shared" si="2"/>
        <v>SF0071195</v>
      </c>
      <c r="H8" s="17" t="str">
        <f t="shared" si="3"/>
        <v>Loan Officer</v>
      </c>
      <c r="I8" s="18" t="s">
        <v>34</v>
      </c>
      <c r="J8" s="18" t="s">
        <v>35</v>
      </c>
      <c r="K8" s="18" t="s">
        <v>36</v>
      </c>
      <c r="L8" s="19">
        <v>358517918</v>
      </c>
      <c r="M8" s="19"/>
      <c r="N8" s="16" t="s">
        <v>37</v>
      </c>
      <c r="O8" s="20">
        <v>44000</v>
      </c>
      <c r="P8" s="20">
        <v>2340</v>
      </c>
      <c r="Q8" s="21" t="s">
        <v>42</v>
      </c>
      <c r="R8" s="22">
        <v>45754</v>
      </c>
      <c r="S8" s="20">
        <v>4480</v>
      </c>
      <c r="T8" s="20">
        <v>0</v>
      </c>
      <c r="U8" s="20">
        <v>0</v>
      </c>
      <c r="V8" s="24">
        <v>4480</v>
      </c>
      <c r="W8" s="24">
        <v>0</v>
      </c>
      <c r="X8" s="24">
        <v>0</v>
      </c>
      <c r="Y8" s="24"/>
      <c r="Z8" s="24"/>
      <c r="AA8" s="8" t="s">
        <v>39</v>
      </c>
      <c r="AB8" s="23" t="s">
        <v>40</v>
      </c>
    </row>
    <row r="9" spans="1:28" ht="25" customHeight="1" x14ac:dyDescent="0.3">
      <c r="A9" s="7">
        <v>5</v>
      </c>
      <c r="B9" s="13" t="s">
        <v>28</v>
      </c>
      <c r="C9" s="14" t="s">
        <v>29</v>
      </c>
      <c r="D9" s="15" t="str">
        <f t="shared" si="0"/>
        <v>FN25-26-02273</v>
      </c>
      <c r="E9" s="16">
        <v>45917</v>
      </c>
      <c r="F9" s="8" t="str">
        <f t="shared" si="1"/>
        <v xml:space="preserve">Sahejad quadri Quadri </v>
      </c>
      <c r="G9" s="17" t="str">
        <f t="shared" si="2"/>
        <v>SF0071195</v>
      </c>
      <c r="H9" s="17" t="str">
        <f t="shared" si="3"/>
        <v>Loan Officer</v>
      </c>
      <c r="I9" s="18" t="s">
        <v>34</v>
      </c>
      <c r="J9" s="18" t="s">
        <v>35</v>
      </c>
      <c r="K9" s="18" t="s">
        <v>36</v>
      </c>
      <c r="L9" s="19">
        <v>358517918</v>
      </c>
      <c r="M9" s="19"/>
      <c r="N9" s="16" t="s">
        <v>37</v>
      </c>
      <c r="O9" s="20">
        <v>44000</v>
      </c>
      <c r="P9" s="20">
        <v>2340</v>
      </c>
      <c r="Q9" s="21" t="s">
        <v>38</v>
      </c>
      <c r="R9" s="22">
        <v>45763</v>
      </c>
      <c r="S9" s="20">
        <v>2240</v>
      </c>
      <c r="T9" s="20">
        <v>0</v>
      </c>
      <c r="U9" s="20">
        <v>0</v>
      </c>
      <c r="V9" s="24">
        <v>2240</v>
      </c>
      <c r="W9" s="24">
        <v>0</v>
      </c>
      <c r="X9" s="24">
        <v>0</v>
      </c>
      <c r="Y9" s="24"/>
      <c r="Z9" s="24"/>
      <c r="AA9" s="8" t="s">
        <v>39</v>
      </c>
      <c r="AB9" s="23" t="s">
        <v>40</v>
      </c>
    </row>
    <row r="10" spans="1:28" ht="25" customHeight="1" x14ac:dyDescent="0.3">
      <c r="A10" s="7">
        <v>6</v>
      </c>
      <c r="B10" s="13" t="s">
        <v>28</v>
      </c>
      <c r="C10" s="14" t="s">
        <v>29</v>
      </c>
      <c r="D10" s="15" t="str">
        <f t="shared" si="0"/>
        <v>FN25-26-02273</v>
      </c>
      <c r="E10" s="16">
        <v>45917</v>
      </c>
      <c r="F10" s="8" t="str">
        <f t="shared" si="1"/>
        <v xml:space="preserve">Sahejad quadri Quadri </v>
      </c>
      <c r="G10" s="17" t="str">
        <f t="shared" si="2"/>
        <v>SF0071195</v>
      </c>
      <c r="H10" s="17" t="str">
        <f t="shared" si="3"/>
        <v>Loan Officer</v>
      </c>
      <c r="I10" s="18" t="s">
        <v>43</v>
      </c>
      <c r="J10" s="18" t="s">
        <v>44</v>
      </c>
      <c r="K10" s="18" t="s">
        <v>45</v>
      </c>
      <c r="L10" s="19">
        <v>352559725</v>
      </c>
      <c r="M10" s="19"/>
      <c r="N10" s="16" t="s">
        <v>46</v>
      </c>
      <c r="O10" s="20">
        <v>42000</v>
      </c>
      <c r="P10" s="20">
        <v>2240</v>
      </c>
      <c r="Q10" s="21" t="s">
        <v>38</v>
      </c>
      <c r="R10" s="22">
        <v>45782</v>
      </c>
      <c r="S10" s="20">
        <v>2240</v>
      </c>
      <c r="T10" s="20">
        <v>0</v>
      </c>
      <c r="U10" s="20">
        <v>0</v>
      </c>
      <c r="V10" s="24">
        <v>2240</v>
      </c>
      <c r="W10" s="24">
        <f>V10</f>
        <v>2240</v>
      </c>
      <c r="X10" s="24" t="s">
        <v>66</v>
      </c>
      <c r="Y10" s="24"/>
      <c r="Z10" s="24"/>
      <c r="AA10" s="8" t="s">
        <v>39</v>
      </c>
      <c r="AB10" s="23" t="s">
        <v>47</v>
      </c>
    </row>
    <row r="11" spans="1:28" ht="25" customHeight="1" x14ac:dyDescent="0.3">
      <c r="A11" s="7">
        <v>7</v>
      </c>
      <c r="B11" s="13" t="s">
        <v>28</v>
      </c>
      <c r="C11" s="14" t="s">
        <v>29</v>
      </c>
      <c r="D11" s="15" t="str">
        <f t="shared" si="0"/>
        <v>FN25-26-02273</v>
      </c>
      <c r="E11" s="16">
        <v>45917</v>
      </c>
      <c r="F11" s="8" t="str">
        <f t="shared" si="1"/>
        <v xml:space="preserve">Sahejad quadri Quadri </v>
      </c>
      <c r="G11" s="17" t="str">
        <f t="shared" si="2"/>
        <v>SF0071195</v>
      </c>
      <c r="H11" s="17" t="str">
        <f t="shared" si="3"/>
        <v>Loan Officer</v>
      </c>
      <c r="I11" s="18" t="s">
        <v>48</v>
      </c>
      <c r="J11" s="18" t="s">
        <v>49</v>
      </c>
      <c r="K11" s="18" t="s">
        <v>50</v>
      </c>
      <c r="L11" s="19">
        <v>354607402</v>
      </c>
      <c r="M11" s="19"/>
      <c r="N11" s="16" t="s">
        <v>51</v>
      </c>
      <c r="O11" s="20">
        <v>73000</v>
      </c>
      <c r="P11" s="20">
        <v>3900</v>
      </c>
      <c r="Q11" s="21" t="s">
        <v>38</v>
      </c>
      <c r="R11" s="22">
        <v>45786</v>
      </c>
      <c r="S11" s="20">
        <v>3900</v>
      </c>
      <c r="T11" s="20">
        <v>0</v>
      </c>
      <c r="U11" s="20">
        <v>0</v>
      </c>
      <c r="V11" s="24">
        <v>3900</v>
      </c>
      <c r="W11" s="24">
        <f>V11</f>
        <v>3900</v>
      </c>
      <c r="X11" s="24" t="s">
        <v>66</v>
      </c>
      <c r="Y11" s="24"/>
      <c r="Z11" s="24"/>
      <c r="AA11" s="8" t="s">
        <v>41</v>
      </c>
      <c r="AB11" s="23" t="s">
        <v>52</v>
      </c>
    </row>
    <row r="12" spans="1:28" ht="25" customHeight="1" x14ac:dyDescent="0.3">
      <c r="A12" s="7">
        <v>8</v>
      </c>
      <c r="B12" s="13" t="s">
        <v>28</v>
      </c>
      <c r="C12" s="14" t="s">
        <v>29</v>
      </c>
      <c r="D12" s="15" t="str">
        <f t="shared" si="0"/>
        <v>FN25-26-02273</v>
      </c>
      <c r="E12" s="16">
        <v>45917</v>
      </c>
      <c r="F12" s="8" t="str">
        <f t="shared" si="1"/>
        <v xml:space="preserve">Sahejad quadri Quadri </v>
      </c>
      <c r="G12" s="17" t="str">
        <f t="shared" si="2"/>
        <v>SF0071195</v>
      </c>
      <c r="H12" s="17" t="str">
        <f t="shared" si="3"/>
        <v>Loan Officer</v>
      </c>
      <c r="I12" s="18" t="s">
        <v>48</v>
      </c>
      <c r="J12" s="18" t="s">
        <v>53</v>
      </c>
      <c r="K12" s="18" t="s">
        <v>54</v>
      </c>
      <c r="L12" s="19">
        <v>354921721</v>
      </c>
      <c r="M12" s="19"/>
      <c r="N12" s="16" t="s">
        <v>55</v>
      </c>
      <c r="O12" s="20">
        <v>42000</v>
      </c>
      <c r="P12" s="20">
        <v>2240</v>
      </c>
      <c r="Q12" s="21" t="s">
        <v>42</v>
      </c>
      <c r="R12" s="22">
        <v>45733</v>
      </c>
      <c r="S12" s="20">
        <v>18000</v>
      </c>
      <c r="T12" s="20">
        <v>0</v>
      </c>
      <c r="U12" s="20">
        <v>0</v>
      </c>
      <c r="V12" s="24">
        <v>18000</v>
      </c>
      <c r="W12" s="24">
        <f>V12+V13+V14</f>
        <v>19760</v>
      </c>
      <c r="X12" s="33" t="s">
        <v>62</v>
      </c>
      <c r="Y12" s="25">
        <v>22363.84</v>
      </c>
      <c r="Z12" s="24">
        <f>W12-Y12</f>
        <v>-2603.84</v>
      </c>
      <c r="AA12" s="8" t="s">
        <v>39</v>
      </c>
      <c r="AB12" s="23" t="s">
        <v>56</v>
      </c>
    </row>
    <row r="13" spans="1:28" ht="25" customHeight="1" x14ac:dyDescent="0.3">
      <c r="A13" s="7">
        <v>9</v>
      </c>
      <c r="B13" s="13" t="s">
        <v>28</v>
      </c>
      <c r="C13" s="14" t="s">
        <v>29</v>
      </c>
      <c r="D13" s="15" t="str">
        <f t="shared" si="0"/>
        <v>FN25-26-02273</v>
      </c>
      <c r="E13" s="16">
        <v>45917</v>
      </c>
      <c r="F13" s="8" t="str">
        <f t="shared" si="1"/>
        <v xml:space="preserve">Sahejad quadri Quadri </v>
      </c>
      <c r="G13" s="17" t="str">
        <f t="shared" si="2"/>
        <v>SF0071195</v>
      </c>
      <c r="H13" s="17" t="str">
        <f t="shared" si="3"/>
        <v>Loan Officer</v>
      </c>
      <c r="I13" s="18" t="s">
        <v>48</v>
      </c>
      <c r="J13" s="18" t="s">
        <v>53</v>
      </c>
      <c r="K13" s="18" t="s">
        <v>54</v>
      </c>
      <c r="L13" s="19">
        <v>354921721</v>
      </c>
      <c r="M13" s="19"/>
      <c r="N13" s="16" t="s">
        <v>55</v>
      </c>
      <c r="O13" s="20">
        <v>42000</v>
      </c>
      <c r="P13" s="20">
        <v>2240</v>
      </c>
      <c r="Q13" s="21" t="s">
        <v>42</v>
      </c>
      <c r="R13" s="22">
        <v>45734</v>
      </c>
      <c r="S13" s="20">
        <v>3000</v>
      </c>
      <c r="T13" s="20">
        <v>2240</v>
      </c>
      <c r="U13" s="20">
        <v>0</v>
      </c>
      <c r="V13" s="24">
        <v>760</v>
      </c>
      <c r="W13" s="24">
        <v>0</v>
      </c>
      <c r="X13" s="24"/>
      <c r="Y13" s="24"/>
      <c r="Z13" s="24"/>
      <c r="AA13" s="8" t="s">
        <v>39</v>
      </c>
      <c r="AB13" s="23" t="s">
        <v>56</v>
      </c>
    </row>
    <row r="14" spans="1:28" ht="25" customHeight="1" x14ac:dyDescent="0.3">
      <c r="A14" s="7">
        <v>10</v>
      </c>
      <c r="B14" s="13" t="s">
        <v>28</v>
      </c>
      <c r="C14" s="14" t="s">
        <v>29</v>
      </c>
      <c r="D14" s="15" t="str">
        <f t="shared" si="0"/>
        <v>FN25-26-02273</v>
      </c>
      <c r="E14" s="16">
        <v>45917</v>
      </c>
      <c r="F14" s="8" t="str">
        <f t="shared" si="1"/>
        <v xml:space="preserve">Sahejad quadri Quadri </v>
      </c>
      <c r="G14" s="17" t="str">
        <f t="shared" si="2"/>
        <v>SF0071195</v>
      </c>
      <c r="H14" s="17" t="str">
        <f t="shared" si="3"/>
        <v>Loan Officer</v>
      </c>
      <c r="I14" s="18" t="s">
        <v>48</v>
      </c>
      <c r="J14" s="18" t="s">
        <v>53</v>
      </c>
      <c r="K14" s="18" t="s">
        <v>54</v>
      </c>
      <c r="L14" s="19">
        <v>354921721</v>
      </c>
      <c r="M14" s="19"/>
      <c r="N14" s="16" t="s">
        <v>55</v>
      </c>
      <c r="O14" s="20">
        <v>42000</v>
      </c>
      <c r="P14" s="20">
        <v>2240</v>
      </c>
      <c r="Q14" s="21" t="s">
        <v>57</v>
      </c>
      <c r="R14" s="22">
        <v>45740</v>
      </c>
      <c r="S14" s="20">
        <v>1000</v>
      </c>
      <c r="T14" s="20">
        <v>0</v>
      </c>
      <c r="U14" s="20">
        <v>0</v>
      </c>
      <c r="V14" s="24">
        <v>1000</v>
      </c>
      <c r="W14" s="24">
        <v>0</v>
      </c>
      <c r="X14" s="24"/>
      <c r="Y14" s="24"/>
      <c r="Z14" s="24"/>
      <c r="AA14" s="8" t="s">
        <v>39</v>
      </c>
      <c r="AB14" s="23" t="s">
        <v>56</v>
      </c>
    </row>
    <row r="15" spans="1:28" ht="25" customHeight="1" x14ac:dyDescent="0.3">
      <c r="A15" s="7">
        <v>11</v>
      </c>
      <c r="B15" s="13" t="s">
        <v>28</v>
      </c>
      <c r="C15" s="14" t="s">
        <v>29</v>
      </c>
      <c r="D15" s="15" t="str">
        <f t="shared" si="0"/>
        <v>FN25-26-02273</v>
      </c>
      <c r="E15" s="16">
        <v>45917</v>
      </c>
      <c r="F15" s="8" t="str">
        <f t="shared" si="1"/>
        <v xml:space="preserve">Sahejad quadri Quadri </v>
      </c>
      <c r="G15" s="17" t="str">
        <f t="shared" si="2"/>
        <v>SF0071195</v>
      </c>
      <c r="H15" s="17" t="str">
        <f t="shared" si="3"/>
        <v>Loan Officer</v>
      </c>
      <c r="I15" s="18" t="s">
        <v>48</v>
      </c>
      <c r="J15" s="18" t="s">
        <v>58</v>
      </c>
      <c r="K15" s="18" t="s">
        <v>59</v>
      </c>
      <c r="L15" s="19">
        <v>353613744</v>
      </c>
      <c r="M15" s="27">
        <v>358379225</v>
      </c>
      <c r="N15" s="16" t="s">
        <v>60</v>
      </c>
      <c r="O15" s="20">
        <v>52000</v>
      </c>
      <c r="P15" s="20">
        <v>2780</v>
      </c>
      <c r="Q15" s="21" t="s">
        <v>42</v>
      </c>
      <c r="R15" s="22">
        <v>45688</v>
      </c>
      <c r="S15" s="20">
        <v>6290</v>
      </c>
      <c r="T15" s="20">
        <v>6030</v>
      </c>
      <c r="U15" s="20">
        <v>0</v>
      </c>
      <c r="V15" s="24">
        <v>260</v>
      </c>
      <c r="W15" s="24">
        <f>V15</f>
        <v>260</v>
      </c>
      <c r="X15" s="24" t="s">
        <v>66</v>
      </c>
      <c r="Y15" s="24"/>
      <c r="Z15" s="24"/>
      <c r="AA15" s="8" t="s">
        <v>39</v>
      </c>
      <c r="AB15" s="23" t="s">
        <v>61</v>
      </c>
    </row>
    <row r="16" spans="1:28" x14ac:dyDescent="0.3"/>
    <row r="17" spans="19:21" x14ac:dyDescent="0.3"/>
    <row r="18" spans="19:21" x14ac:dyDescent="0.3"/>
    <row r="19" spans="19:21" x14ac:dyDescent="0.3"/>
    <row r="20" spans="19:21" ht="14.5" x14ac:dyDescent="0.35">
      <c r="S20" s="28" t="s">
        <v>67</v>
      </c>
      <c r="T20" s="29">
        <f>SUM(S20:S23)</f>
        <v>6400</v>
      </c>
      <c r="U20" s="29">
        <f>SUM(S4:S15)</f>
        <v>52350</v>
      </c>
    </row>
    <row r="21" spans="19:21" ht="14.5" x14ac:dyDescent="0.35">
      <c r="S21">
        <v>2240</v>
      </c>
      <c r="T21" s="31">
        <f>Y12</f>
        <v>22363.84</v>
      </c>
      <c r="U21" s="30">
        <f>-Z12</f>
        <v>2603.84</v>
      </c>
    </row>
    <row r="22" spans="19:21" ht="14.5" x14ac:dyDescent="0.35">
      <c r="S22">
        <v>3900</v>
      </c>
      <c r="T22" s="32">
        <f>W5</f>
        <v>17720</v>
      </c>
      <c r="U22" s="29"/>
    </row>
    <row r="23" spans="19:21" ht="14.5" x14ac:dyDescent="0.35">
      <c r="S23">
        <v>260</v>
      </c>
      <c r="T23" s="29">
        <f>SUM(T4:T15)</f>
        <v>8470</v>
      </c>
      <c r="U23" s="29"/>
    </row>
    <row r="24" spans="19:21" x14ac:dyDescent="0.3">
      <c r="T24" s="29"/>
      <c r="U24" s="29"/>
    </row>
    <row r="25" spans="19:21" x14ac:dyDescent="0.3">
      <c r="T25" s="29">
        <f>SUM(T20:T23)</f>
        <v>54953.84</v>
      </c>
      <c r="U25" s="29">
        <f>SUM(U20:U23)</f>
        <v>54953.84</v>
      </c>
    </row>
    <row r="26" spans="19:21" x14ac:dyDescent="0.3"/>
    <row r="27" spans="19:21" x14ac:dyDescent="0.3"/>
    <row r="28" spans="19:21" x14ac:dyDescent="0.3"/>
    <row r="29" spans="19:21" x14ac:dyDescent="0.3"/>
    <row r="30" spans="19:21" x14ac:dyDescent="0.3"/>
    <row r="31" spans="19:21" x14ac:dyDescent="0.3"/>
    <row r="32" spans="19:21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</sheetData>
  <conditionalFormatting sqref="L5:M14 L15">
    <cfRule type="duplicateValues" dxfId="1" priority="3" stopIfTrue="1"/>
  </conditionalFormatting>
  <conditionalFormatting sqref="L1:M14 L16:M1048576 L15">
    <cfRule type="duplicateValues" dxfId="0" priority="1"/>
  </conditionalFormatting>
  <dataValidations count="9">
    <dataValidation type="custom" allowBlank="1" showInputMessage="1" showErrorMessage="1" error="Enter Valid date_x000a_" sqref="E6" xr:uid="{26CB0147-DC54-459D-899F-2E4700441E7B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5" xr:uid="{94FBF4CE-C482-4E2E-8957-A3D09DB96C2A}">
      <formula1>42370</formula1>
      <formula2>47848</formula2>
    </dataValidation>
    <dataValidation type="custom" allowBlank="1" showInputMessage="1" showErrorMessage="1" error="Enter Valid Date_x000a_" sqref="E5" xr:uid="{4CF1122A-1BA9-43F0-9DF1-E5572F60C62D}">
      <formula1>ISNUMBER(E5) * (E5&gt;=DATE(2023,10,1)) * (E5&lt;=DATE(2031,12,31)) * (INT(E5)=E5)</formula1>
    </dataValidation>
    <dataValidation type="custom" allowBlank="1" showInputMessage="1" showErrorMessage="1" sqref="E7:E15" xr:uid="{192B76C3-1573-43B8-B0A5-E91A62DB9678}">
      <formula1>ISNUMBER(E7) * (E7&gt;=DATE(2023,10,1)) * (E7&lt;=DATE(2031,12,31)) * (INT(E7)=E7)</formula1>
    </dataValidation>
    <dataValidation type="date" allowBlank="1" showInputMessage="1" showErrorMessage="1" sqref="N4 N16:N1048576" xr:uid="{AEAF132A-B046-4328-9532-29CCF043EA86}">
      <formula1>36526</formula1>
      <formula2>47848</formula2>
    </dataValidation>
    <dataValidation type="list" allowBlank="1" showInputMessage="1" showErrorMessage="1" sqref="Q5:Q15" xr:uid="{0316E8A2-B1BD-4A19-966D-1B4F89D0CEA3}">
      <formula1>Type</formula1>
    </dataValidation>
    <dataValidation type="list" allowBlank="1" showInputMessage="1" showErrorMessage="1" sqref="AA5:AA15" xr:uid="{6F8764D2-8677-4CAF-92C6-F40CE33D4872}">
      <formula1>"Loan Card,Digital Payment,Cash Receipt,Borrower Written Statement,Deliquent Staff Written Statement,Center Meeting Register,Hand Written Receipt"</formula1>
    </dataValidation>
    <dataValidation allowBlank="1" showErrorMessage="1" sqref="C5 B5:B15" xr:uid="{B8E7DFCF-2926-49DE-B304-4A9929C12118}"/>
    <dataValidation type="date" operator="lessThanOrEqual" allowBlank="1" showInputMessage="1" showErrorMessage="1" errorTitle="Incorrect date Entered" error="Enter in Valid Date Format_x000a_ " promptTitle="Enter Valid Date" sqref="R5:R15" xr:uid="{9E2BA124-3978-4905-966E-B6ADDB753C5E}">
      <formula1>IF(ISNUMBER(DATE(RIGHT(E5,4),MONTH(LEFT(MID(E5,4,3),2)&amp;"1"),LEFT(E5,2))),E5,9^9)</formula1>
    </dataValidation>
  </dataValidations>
  <hyperlinks>
    <hyperlink ref="E3" location="'Fraud Investigation Report'!G5" display="Home" xr:uid="{03BAE387-D366-443F-8C1A-33EDE6EBE9F1}"/>
    <hyperlink ref="V3" location="'Fraud Investigation Report'!G5" display="Home" xr:uid="{781AA346-461B-49B7-A53E-5414C0D3862A}"/>
    <hyperlink ref="F3" location="'Loan Outstanding Report'!BG5" display="Loan O/s Report" xr:uid="{F9690E40-2767-4AFC-A38B-A1C82DC1EBEC}"/>
    <hyperlink ref="AA3" location="'Loan Outstanding Report'!BG5" display="Loan O/s Report" xr:uid="{C724E82B-690D-435A-A91E-08B580C23AE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85C1-2D05-46BF-B8A4-2781284D2D8B}">
  <dimension ref="A1"/>
  <sheetViews>
    <sheetView topLeftCell="A24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4829-D1A2-4F16-A868-9FC3554D65DE}">
  <dimension ref="A1"/>
  <sheetViews>
    <sheetView tabSelected="1" topLeftCell="A51" workbookViewId="0">
      <selection activeCell="B60" sqref="B60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2025-09-19T05:20:12Z</dcterms:created>
  <dcterms:modified xsi:type="dcterms:W3CDTF">2025-12-09T05:32:13Z</dcterms:modified>
</cp:coreProperties>
</file>