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Rajendra palai FN25-26-02284/"/>
    </mc:Choice>
  </mc:AlternateContent>
  <xr:revisionPtr revIDLastSave="0" documentId="8_{F61477F0-EDBB-45DE-8F59-54C7B07B2A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<sst xmlns="http://schemas.openxmlformats.org/spreadsheetml/2006/main" count="487" uniqueCount="346">
  <si>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</si>
  <si>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</si>
  <si>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</si>
  <si>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</si>
  <si>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</si>
  <si>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</si>
  <si>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</si>
  <si>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</si>
  <si>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</si>
  <si>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</si>
  <si>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</si>
  <si>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</si>
  <si>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</si>
  <si>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</si>
  <si>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</si>
  <si>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</si>
  <si>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</si>
  <si>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</si>
  <si>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</si>
  <si>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</si>
  <si>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</si>
  <si>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</si>
  <si>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</si>
  <si>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</si>
  <si>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</si>
  <si>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</si>
  <si>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</si>
  <si>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</si>
  <si>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</si>
  <si>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</si>
  <si>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</si>
  <si>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</si>
  <si>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</si>
  <si>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</si>
  <si>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</si>
  <si>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</si>
  <si>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</si>
  <si>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</si>
  <si>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</si>
  <si>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</si>
  <si>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</si>
  <si>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</si>
  <si>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</si>
  <si>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</si>
  <si>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</si>
  <si>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</si>
  <si>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</si>
  <si>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</si>
  <si>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</si>
  <si>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</si>
  <si>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</si>
  <si>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</si>
  <si>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</si>
  <si>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</si>
  <si>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</si>
  <si>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</si>
  <si>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</si>
  <si>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</si>
  <si>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</si>
  <si>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</si>
  <si>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</si>
  <si>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</si>
  <si>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</si>
  <si>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</si>
  <si>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</si>
  <si>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</si>
  <si>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</si>
  <si>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</si>
  <si>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</si>
  <si>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</si>
  <si>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</si>
  <si>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</si>
  <si>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</si>
  <si>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</si>
  <si>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</si>
  <si>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</si>
  <si>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</si>
  <si>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</si>
  <si>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</si>
  <si>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</si>
  <si>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</si>
  <si>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</si>
  <si>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</si>
  <si>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</si>
  <si>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</si>
  <si>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</si>
  <si>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</si>
  <si>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</si>
  <si>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</si>
  <si>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</si>
  <si>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</si>
  <si>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</si>
  <si>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</si>
  <si>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</si>
  <si>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</si>
  <si>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</si>
  <si>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</si>
  <si>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</si>
  <si>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</si>
  <si>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</si>
  <si>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</si>
  <si>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</si>
  <si>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</si>
  <si>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</si>
  <si>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</si>
  <si>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</si>
  <si>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</si>
  <si>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</si>
  <si>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</si>
  <si>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</si>
  <si>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</si>
  <si>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</si>
  <si>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</si>
  <si>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</si>
  <si>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</si>
  <si>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</si>
  <si>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</si>
  <si>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</si>
  <si>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</si>
  <si>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</si>
  <si>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</si>
  <si>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</si>
  <si>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</si>
  <si>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</si>
  <si>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</si>
  <si>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</si>
  <si>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</si>
  <si>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</si>
  <si>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</si>
  <si>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</si>
  <si>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</si>
  <si>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</si>
  <si>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</si>
  <si>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</si>
  <si>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</si>
  <si>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</si>
  <si>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</si>
  <si>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</si>
  <si>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</si>
  <si>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</si>
  <si>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</si>
  <si>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</si>
  <si>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</si>
  <si>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</si>
  <si>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</si>
  <si>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</si>
  <si>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</si>
  <si>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</si>
  <si>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</si>
  <si>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</si>
  <si>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</si>
  <si>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</si>
  <si>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</si>
  <si>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</si>
  <si>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</si>
  <si>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</si>
  <si>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</si>
  <si>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</si>
  <si>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</si>
  <si>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</si>
  <si>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</si>
  <si>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</si>
  <si>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</si>
  <si>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</si>
  <si>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</si>
  <si>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</si>
  <si>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</si>
  <si>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</si>
  <si>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</si>
  <si>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</si>
  <si>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</si>
  <si>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</si>
  <si>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</si>
  <si>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</si>
  <si>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</si>
  <si>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</si>
  <si>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</si>
  <si>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</si>
  <si>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</si>
  <si>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</si>
  <si>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</si>
  <si>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</si>
  <si>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</si>
  <si>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</si>
  <si>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</si>
  <si>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</si>
  <si>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</si>
  <si>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</si>
  <si>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</si>
  <si>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</si>
  <si>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</si>
  <si>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</si>
  <si>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</si>
  <si>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</si>
  <si>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</si>
  <si>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</si>
  <si>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</si>
  <si>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</si>
  <si>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</si>
  <si>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</si>
  <si>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</si>
  <si>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</si>
  <si>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</si>
  <si>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</si>
  <si>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</si>
  <si>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</si>
  <si>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</si>
  <si>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</si>
  <si>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</si>
  <si>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</si>
  <si>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</si>
  <si>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</si>
  <si>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</si>
  <si>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</si>
  <si>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</si>
  <si>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</si>
  <si>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</si>
  <si>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</si>
  <si>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</si>
  <si>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</si>
  <si>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</si>
  <si>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</si>
  <si>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</si>
  <si>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</si>
  <si>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</si>
  <si>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</si>
  <si>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</si>
  <si>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</si>
  <si>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</si>
  <si>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</si>
  <si>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</si>
  <si>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</si>
  <si>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</si>
  <si>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</si>
  <si>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</si>
  <si>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</si>
  <si>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</si>
  <si>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</si>
  <si>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</si>
  <si>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</si>
  <si>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</si>
  <si>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</si>
  <si>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</si>
  <si>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</si>
  <si>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</si>
  <si>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</si>
  <si>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</si>
  <si>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</si>
  <si>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</si>
  <si>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</si>
  <si>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</si>
  <si>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</si>
  <si>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HINDU</t>
  </si>
  <si>
    <t>Chetana</t>
  </si>
  <si>
    <t>Open</t>
  </si>
  <si>
    <t/>
  </si>
  <si>
    <t>Abhijit Rout/SF0075084</t>
  </si>
  <si>
    <t>Bhadrak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</si>
  <si>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</si>
  <si>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</si>
  <si>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</si>
  <si>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</si>
  <si>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</si>
  <si>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</si>
  <si>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</si>
  <si>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Sagar Kumar Behera</t>
  </si>
  <si>
    <t>SF0051555</t>
  </si>
  <si>
    <t>BM</t>
  </si>
  <si>
    <t>Sangram Keshari Jena</t>
  </si>
  <si>
    <t>SF0057317</t>
  </si>
  <si>
    <t>OBC</t>
  </si>
  <si>
    <t>Terminated</t>
  </si>
  <si>
    <t>Completed-Report Submitted</t>
  </si>
  <si>
    <t>SF0081543</t>
  </si>
  <si>
    <t>Biraja Sankar Nayak</t>
  </si>
  <si>
    <t>Agarbathi Making</t>
  </si>
  <si>
    <t>Binjharpur</t>
  </si>
  <si>
    <t>SF0069803</t>
  </si>
  <si>
    <t>Subrat kumar Barik</t>
  </si>
  <si>
    <t>Binjharpur 371331</t>
  </si>
  <si>
    <t>mali</t>
  </si>
  <si>
    <t>SID2125718204</t>
  </si>
  <si>
    <t>RASMITA DAS</t>
  </si>
  <si>
    <t>24-Mar-2024</t>
  </si>
  <si>
    <t>05</t>
  </si>
  <si>
    <t>6</t>
  </si>
  <si>
    <t>8.53 Yrs</t>
  </si>
  <si>
    <t>28 Jan 2021</t>
  </si>
  <si>
    <t>&gt; 6 to 10 Years</t>
  </si>
  <si>
    <t>05-May-2024</t>
  </si>
  <si>
    <t>23-Sep-2025</t>
  </si>
  <si>
    <t>9692672385</t>
  </si>
  <si>
    <t>Manpur</t>
  </si>
  <si>
    <t>Manpur499179</t>
  </si>
  <si>
    <t>devi</t>
  </si>
  <si>
    <t>SID951375580257</t>
  </si>
  <si>
    <t>SANGITA MALLICK</t>
  </si>
  <si>
    <t>04</t>
  </si>
  <si>
    <t>2</t>
  </si>
  <si>
    <t>1.53 Yrs</t>
  </si>
  <si>
    <t>12 Jan 2020</t>
  </si>
  <si>
    <t>&lt;= 2 Years</t>
  </si>
  <si>
    <t>04-May-2024</t>
  </si>
  <si>
    <t>04-Aug-2025</t>
  </si>
  <si>
    <t>7682917820</t>
  </si>
  <si>
    <t>As Per Loan card And Borrowers Statement and Previous BM Rajendra Palei's Statement Borrower Paid Rs-37550/- On Dt.16-04-2025 to BM Rajendra Palei but BM Rajendra Palei not Posted in FIMO entry EMI Basic Total entry EMI Of Rs-13880/- Rest Amount Rs-23670/- not Posted in FIMO. Previous BM Rajendra Palei Agreed I Attached the Call Record of BM Rajendra Palei .</t>
  </si>
  <si>
    <t>Singiri</t>
  </si>
  <si>
    <t>Singiri 659211</t>
  </si>
  <si>
    <t>puja</t>
  </si>
  <si>
    <t>Unnati</t>
  </si>
  <si>
    <t>SSF4610736</t>
  </si>
  <si>
    <t>GENERAL</t>
  </si>
  <si>
    <t>Agriculture &amp; Farming</t>
  </si>
  <si>
    <t>BASANTI NAYAK</t>
  </si>
  <si>
    <t>Singhpur424961</t>
  </si>
  <si>
    <t>424961 Laxmi1</t>
  </si>
  <si>
    <t>SID951373317697</t>
  </si>
  <si>
    <t>LAXMIPRIYA DHAL</t>
  </si>
  <si>
    <t>08-Aug-2024</t>
  </si>
  <si>
    <t>06</t>
  </si>
  <si>
    <t>IL-1</t>
  </si>
  <si>
    <t>2.02 Yrs</t>
  </si>
  <si>
    <t>26 Sep 2023</t>
  </si>
  <si>
    <t>&gt; 2 to 4 Years</t>
  </si>
  <si>
    <t>06-Sep-2024</t>
  </si>
  <si>
    <t>06-Sep-2025</t>
  </si>
  <si>
    <t>03-Oct-2024</t>
  </si>
  <si>
    <t>03</t>
  </si>
  <si>
    <t>5</t>
  </si>
  <si>
    <t>7.66 Yrs</t>
  </si>
  <si>
    <t>02 Nov 2020</t>
  </si>
  <si>
    <t>03-Nov-2024</t>
  </si>
  <si>
    <t>20-Sep-2025</t>
  </si>
  <si>
    <t>9938823006</t>
  </si>
  <si>
    <t>7854032057</t>
  </si>
  <si>
    <t>As Per Borrower Statement Borrower Paid Advance Rs-14900/- on Dt.23-08-2024 to BM Rajendra Palei But BM Rajendra Palei not Posted In FIMO.Borrower Paid all EMI as Per Loan card.</t>
  </si>
  <si>
    <t>As Per Loan card and Borrower Statement Borrower Paid Rs-8000/- on Dt.03-01-2025 to BM Rajendra Palei But BM Rajendra Palei entry Rs-1000/- Rest Amount Rs-7000/- not posted in FIMO.</t>
  </si>
  <si>
    <t>Rajendra Palei</t>
  </si>
  <si>
    <t>Branch Manager</t>
  </si>
  <si>
    <t>As Per Loan card And Borrowers Statement and Previous BM Rajendra Palei's Statement Borrower Paid Rs-49700/- on Dt.27-03-2025  to BM Rajendra Palei but BM Rajendra Palei not Posted in FIMO entry EMI Basic From Dt.23-04-2025 to Dt.05-08-2025 Total entry Five EMI and BM Rajendra Palei Retun Rs-6000/- on Dt.14-07-2025 to Borrower Through Phone Pe Total Paid Amount Rs-27350/- Rest Amount Rs-22350/- not Posted in FIMO. I Attached the Call Record of BM Rajendra Palei .</t>
  </si>
  <si>
    <t>SF0028669</t>
  </si>
  <si>
    <t>FN25-26-02284</t>
  </si>
  <si>
    <t>Business</t>
  </si>
  <si>
    <t>07:00AM</t>
  </si>
  <si>
    <t>FIR Not Filled</t>
  </si>
  <si>
    <t>1.Fraud has been identified by business team on 18-09-2025 against Bm Rajendra Palei / SF0028669.
2.Complain has been raised by complain Team on 19-09-2025 vide complaain Number - FN25-26-02284.
3.After verification done by IO total fraud identified of Rs.110150.Amount Recovered - 42230 .So total net fraud is - 67920.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</si>
</sst>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45918</v>
      </c>
      <c r="H5" s="107" t="s">
        <v>342</v>
      </c>
      <c r="I5" s="61">
        <v>45919</v>
      </c>
      <c r="J5" s="74" t="str">
        <f>IF('Physical Cash at Safe'!D28="Yes",'Physical Cash at Safe'!E28,IF('Borrower Wise Details'!D5&lt;&gt;"",'Borrower Wise Details'!D5,""))</f>
        <v>FN25-26-02284</v>
      </c>
      <c r="K5" s="81">
        <v>1</v>
      </c>
      <c r="L5" s="82">
        <v>37550</v>
      </c>
      <c r="M5" s="82">
        <v>13880</v>
      </c>
      <c r="N5" s="82" t="s">
        <v>264</v>
      </c>
      <c r="O5" s="82" t="s">
        <v>259</v>
      </c>
      <c r="P5" s="82" t="s">
        <v>260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Rajendra Palei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SF0028669</v>
      </c>
      <c r="U5" s="77" t="s">
        <v>271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272</v>
      </c>
      <c r="Z5" s="61">
        <v>45933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42230</v>
      </c>
      <c r="AE5" s="126">
        <f>IF(AND(AC5="", AD5=""), "", IF(AD5="", AC5, AC5 - IF(ISNUMBER(AD5), AD5, 0)))</f>
        <v>67920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45941</v>
      </c>
      <c r="AH5" s="70" t="s">
        <v>345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Rajendra Palei</v>
      </c>
      <c r="E5" s="68" t="str">
        <f>IF(OR('Fraud Investigation Report'!T5="", 'Fraud Investigation Report'!T5=0), "", 'Fraud Investigation Report'!T5)</f>
        <v>SF0028669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37550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72600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110150</v>
      </c>
      <c r="O5" s="69">
        <f>IF('Fraud Investigation Report'!AD5="", "", 'Fraud Investigation Report'!AD5)</f>
        <v>42230</v>
      </c>
      <c r="P5" s="126">
        <f>IF(AND(N5="", O5=""), "", IF(O5="", N5, N5 - IF(ISNUMBER(O5), O5, 0)))</f>
        <v>67920</v>
      </c>
      <c r="Q5" s="49"/>
      <c r="R5" s="84" t="s">
        <v>344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263</v>
      </c>
      <c r="C4" s="41" t="s">
        <v>261</v>
      </c>
      <c r="D4" s="41" t="s">
        <v>257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45933</v>
      </c>
      <c r="C6" s="18">
        <v>45932</v>
      </c>
      <c r="D6" s="18">
        <v>45933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50</v>
      </c>
      <c r="C11" s="23">
        <f>B11*A11</f>
        <v>25000</v>
      </c>
      <c r="D11" s="25">
        <v>50</v>
      </c>
      <c r="E11" s="23">
        <f t="shared" ref="E11:E17" si="0">D11*A11</f>
        <v>25000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ht="14.5" x14ac:dyDescent="0.35">
      <c r="A15" s="24">
        <v>20</v>
      </c>
      <c r="B15" s="25">
        <v>27</v>
      </c>
      <c r="C15" s="23">
        <f t="shared" si="1"/>
        <v>540</v>
      </c>
      <c r="D15" s="25">
        <v>27</v>
      </c>
      <c r="E15" s="23">
        <f t="shared" si="0"/>
        <v>540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30204</v>
      </c>
      <c r="D19" s="30" t="s">
        <v>76</v>
      </c>
      <c r="E19" s="31">
        <f>SUM(E10:E18)</f>
        <v>30204</v>
      </c>
    </row>
    <row r="20" spans="1:5" ht="30" customHeight="1" x14ac:dyDescent="0.35">
      <c r="A20" s="160" t="s">
        <v>97</v>
      </c>
      <c r="B20" s="161"/>
      <c r="C20" s="32">
        <v>30204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32">
        <v>255</v>
      </c>
      <c r="E33" s="133"/>
    </row>
    <row r="34" spans="1:5" ht="26" x14ac:dyDescent="0.35">
      <c r="A34" s="39" t="s">
        <v>220</v>
      </c>
      <c r="B34" s="38" t="s">
        <v>265</v>
      </c>
      <c r="C34" s="39" t="s">
        <v>221</v>
      </c>
      <c r="D34" s="134" t="s">
        <v>268</v>
      </c>
      <c r="E34" s="135"/>
    </row>
    <row r="35" spans="1:5" ht="26" x14ac:dyDescent="0.35">
      <c r="A35" s="39" t="s">
        <v>222</v>
      </c>
      <c r="B35" s="38" t="s">
        <v>266</v>
      </c>
      <c r="C35" s="39" t="s">
        <v>224</v>
      </c>
      <c r="D35" s="134" t="s">
        <v>269</v>
      </c>
      <c r="E35" s="135"/>
    </row>
    <row r="36" spans="1:5" ht="25.5" customHeight="1" x14ac:dyDescent="0.35">
      <c r="A36" s="39" t="s">
        <v>223</v>
      </c>
      <c r="B36" s="38" t="s">
        <v>258</v>
      </c>
      <c r="C36" s="39" t="s">
        <v>225</v>
      </c>
      <c r="D36" s="134" t="s">
        <v>267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341</v>
      </c>
      <c r="E5" s="65">
        <v>45933</v>
      </c>
      <c r="F5" s="38" t="s">
        <v>337</v>
      </c>
      <c r="G5" s="49" t="s">
        <v>340</v>
      </c>
      <c r="H5" s="49" t="s">
        <v>338</v>
      </c>
      <c r="I5" s="120" t="s">
        <v>293</v>
      </c>
      <c r="J5" s="120" t="s">
        <v>295</v>
      </c>
      <c r="K5" s="120" t="s">
        <v>296</v>
      </c>
      <c r="L5" s="11">
        <v>356110153</v>
      </c>
      <c r="M5" s="65" t="s">
        <v>283</v>
      </c>
      <c r="N5" s="124">
        <v>65000</v>
      </c>
      <c r="O5" s="124">
        <v>3470</v>
      </c>
      <c r="P5" s="121" t="s">
        <v>140</v>
      </c>
      <c r="Q5" s="80">
        <v>45763</v>
      </c>
      <c r="R5" s="124">
        <v>37550</v>
      </c>
      <c r="S5" s="124">
        <v>13880</v>
      </c>
      <c r="T5" s="124">
        <v>0</v>
      </c>
      <c r="U5" s="125">
        <f t="shared" ref="U5" si="0">IF(AND(ISBLANK(R5),ISBLANK(S5),ISBLANK(T5)),"",R5-(S5+T5))</f>
        <v>23670</v>
      </c>
      <c r="V5" s="117" t="s">
        <v>201</v>
      </c>
      <c r="W5" s="122" t="s">
        <v>305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FN25-26-02284</v>
      </c>
      <c r="E6" s="65">
        <v>45933</v>
      </c>
      <c r="F6" s="38" t="str">
        <f t="shared" ref="F6:F70" si="1">IF(J6&lt;&gt;"", $F$5, "")</f>
        <v>Rajendra Palei</v>
      </c>
      <c r="G6" s="49" t="str">
        <f t="shared" ref="G6:G70" si="2">IF(J6&lt;&gt;"", $G$5, "")</f>
        <v>SF0028669</v>
      </c>
      <c r="H6" s="49" t="str">
        <f t="shared" ref="H6:H70" si="3">IF(J6&lt;&gt;"", $H$5, "")</f>
        <v>Branch Manager</v>
      </c>
      <c r="I6" s="120" t="s">
        <v>279</v>
      </c>
      <c r="J6" s="120" t="s">
        <v>281</v>
      </c>
      <c r="K6" s="120" t="s">
        <v>282</v>
      </c>
      <c r="L6" s="11">
        <v>356121244</v>
      </c>
      <c r="M6" s="65" t="s">
        <v>283</v>
      </c>
      <c r="N6" s="124">
        <v>80000</v>
      </c>
      <c r="O6" s="124">
        <v>4270</v>
      </c>
      <c r="P6" s="121" t="s">
        <v>141</v>
      </c>
      <c r="Q6" s="80">
        <v>45743</v>
      </c>
      <c r="R6" s="124">
        <v>49700</v>
      </c>
      <c r="S6" s="124">
        <v>27350</v>
      </c>
      <c r="T6" s="124">
        <v>0</v>
      </c>
      <c r="U6" s="125">
        <f t="shared" ref="U6:U69" si="4">IF(AND(ISBLANK(R6),ISBLANK(S6),ISBLANK(T6)),"",R6-(S6+T6))</f>
        <v>22350</v>
      </c>
      <c r="V6" s="117" t="s">
        <v>201</v>
      </c>
      <c r="W6" s="122" t="s">
        <v>339</v>
      </c>
    </row>
    <row r="7" spans="1:23" ht="25" customHeight="1" x14ac:dyDescent="0.3">
      <c r="A7" s="64">
        <v>3</v>
      </c>
      <c r="B7" s="60" t="str">
        <f t="shared" ref="B7:B70" si="5">IF(J7&lt;&gt;"", $B$5, "")</f>
        <v>OR2758</v>
      </c>
      <c r="C7" s="119" t="str">
        <f t="shared" ref="C7:C70" si="6">IF(J7&lt;&gt;"", $C$5, "")</f>
        <v>Singhpur</v>
      </c>
      <c r="D7" s="41" t="str">
        <f t="shared" ref="D7:D70" si="7">IF(J7&lt;&gt;"", $D$5, "")</f>
        <v>FN25-26-02284</v>
      </c>
      <c r="E7" s="65">
        <v>45934</v>
      </c>
      <c r="F7" s="38" t="str">
        <f t="shared" si="1"/>
        <v>Rajendra Palei</v>
      </c>
      <c r="G7" s="49" t="str">
        <f t="shared" si="2"/>
        <v>SF0028669</v>
      </c>
      <c r="H7" s="49" t="str">
        <f t="shared" si="3"/>
        <v>Branch Manager</v>
      </c>
      <c r="I7" s="120" t="s">
        <v>307</v>
      </c>
      <c r="J7" s="120" t="s">
        <v>310</v>
      </c>
      <c r="K7" s="120" t="s">
        <v>313</v>
      </c>
      <c r="L7" s="11">
        <v>357978020</v>
      </c>
      <c r="M7" s="65" t="s">
        <v>318</v>
      </c>
      <c r="N7" s="124">
        <v>40000</v>
      </c>
      <c r="O7" s="124">
        <v>2690</v>
      </c>
      <c r="P7" s="121" t="s">
        <v>141</v>
      </c>
      <c r="Q7" s="80">
        <v>45527</v>
      </c>
      <c r="R7" s="124">
        <v>14900</v>
      </c>
      <c r="S7" s="124">
        <v>0</v>
      </c>
      <c r="T7" s="124">
        <v>0</v>
      </c>
      <c r="U7" s="125">
        <f t="shared" si="4"/>
        <v>14900</v>
      </c>
      <c r="V7" s="117" t="s">
        <v>202</v>
      </c>
      <c r="W7" s="122" t="s">
        <v>335</v>
      </c>
    </row>
    <row r="8" spans="1:23" ht="25" customHeight="1" x14ac:dyDescent="0.3">
      <c r="A8" s="64">
        <v>4</v>
      </c>
      <c r="B8" s="60" t="str">
        <f t="shared" si="5"/>
        <v>OR2758</v>
      </c>
      <c r="C8" s="119" t="str">
        <f t="shared" si="6"/>
        <v>Singhpur</v>
      </c>
      <c r="D8" s="41" t="str">
        <f t="shared" si="7"/>
        <v>FN25-26-02284</v>
      </c>
      <c r="E8" s="65">
        <v>45934</v>
      </c>
      <c r="F8" s="38" t="str">
        <f t="shared" si="1"/>
        <v>Rajendra Palei</v>
      </c>
      <c r="G8" s="49" t="str">
        <f t="shared" si="2"/>
        <v>SF0028669</v>
      </c>
      <c r="H8" s="49" t="str">
        <f t="shared" si="3"/>
        <v>Branch Manager</v>
      </c>
      <c r="I8" s="120" t="s">
        <v>314</v>
      </c>
      <c r="J8" s="120" t="s">
        <v>316</v>
      </c>
      <c r="K8" s="120" t="s">
        <v>317</v>
      </c>
      <c r="L8" s="11">
        <v>358520492</v>
      </c>
      <c r="M8" s="65" t="s">
        <v>326</v>
      </c>
      <c r="N8" s="124">
        <v>15000</v>
      </c>
      <c r="O8" s="124">
        <v>1000</v>
      </c>
      <c r="P8" s="121" t="s">
        <v>141</v>
      </c>
      <c r="Q8" s="80">
        <v>45660</v>
      </c>
      <c r="R8" s="124">
        <v>8000</v>
      </c>
      <c r="S8" s="124">
        <v>1000</v>
      </c>
      <c r="T8" s="124">
        <v>0</v>
      </c>
      <c r="U8" s="125">
        <f t="shared" si="4"/>
        <v>7000</v>
      </c>
      <c r="V8" s="117" t="s">
        <v>201</v>
      </c>
      <c r="W8" s="122" t="s">
        <v>336</v>
      </c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6" sqref="A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45726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45726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343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257</v>
      </c>
      <c r="E5" s="38" t="s">
        <v>257</v>
      </c>
      <c r="F5" s="38" t="s">
        <v>261</v>
      </c>
      <c r="G5" s="84" t="s">
        <v>262</v>
      </c>
      <c r="H5" s="38" t="s">
        <v>263</v>
      </c>
      <c r="I5" s="84">
        <v>100355</v>
      </c>
      <c r="J5" s="38" t="s">
        <v>276</v>
      </c>
      <c r="K5" s="84">
        <v>100355</v>
      </c>
      <c r="L5" s="84" t="s">
        <v>277</v>
      </c>
      <c r="M5" s="38" t="s">
        <v>278</v>
      </c>
      <c r="N5" s="84">
        <v>206016</v>
      </c>
      <c r="O5" s="84" t="s">
        <v>279</v>
      </c>
      <c r="P5" s="84">
        <v>272562</v>
      </c>
      <c r="Q5" s="38" t="s">
        <v>280</v>
      </c>
      <c r="R5" s="38" t="s">
        <v>253</v>
      </c>
      <c r="S5" s="84" t="s">
        <v>281</v>
      </c>
      <c r="T5" s="84" t="s">
        <v>281</v>
      </c>
      <c r="U5" s="84" t="s">
        <v>270</v>
      </c>
      <c r="V5" s="84" t="s">
        <v>252</v>
      </c>
      <c r="W5" s="84">
        <v>0</v>
      </c>
      <c r="X5" s="38" t="s">
        <v>275</v>
      </c>
      <c r="Y5" s="84">
        <v>356121244</v>
      </c>
      <c r="Z5" s="38" t="s">
        <v>282</v>
      </c>
      <c r="AA5" s="108" t="s">
        <v>283</v>
      </c>
      <c r="AB5" s="84">
        <v>80000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4270</v>
      </c>
      <c r="AK5" s="84">
        <v>4270</v>
      </c>
      <c r="AL5" s="108" t="s">
        <v>290</v>
      </c>
      <c r="AM5" s="84">
        <v>51507.13</v>
      </c>
      <c r="AN5" s="112">
        <v>21082.87</v>
      </c>
      <c r="AO5" s="112">
        <v>72590</v>
      </c>
      <c r="AP5" s="112">
        <v>28492.87</v>
      </c>
      <c r="AQ5" s="112">
        <v>2485.13</v>
      </c>
      <c r="AR5" s="112">
        <v>30978</v>
      </c>
      <c r="AS5" s="112">
        <v>0</v>
      </c>
      <c r="AT5" s="112">
        <v>0</v>
      </c>
      <c r="AU5" s="112">
        <v>0</v>
      </c>
      <c r="AV5" s="84">
        <v>17</v>
      </c>
      <c r="AW5" s="84"/>
      <c r="AX5" s="84"/>
      <c r="AY5" s="108"/>
      <c r="AZ5" s="84"/>
      <c r="BA5" s="84"/>
      <c r="BB5" s="84" t="s">
        <v>254</v>
      </c>
      <c r="BC5" s="84" t="s">
        <v>255</v>
      </c>
      <c r="BD5" s="108"/>
      <c r="BE5" s="84">
        <v>0</v>
      </c>
      <c r="BF5" s="38" t="s">
        <v>281</v>
      </c>
      <c r="BG5" s="84" t="s">
        <v>291</v>
      </c>
      <c r="BH5" s="114" t="s">
        <v>256</v>
      </c>
      <c r="BI5" s="38" t="s">
        <v>110</v>
      </c>
      <c r="BJ5" s="85">
        <v>45933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49700</v>
      </c>
      <c r="BQ5" s="117" t="s">
        <v>201</v>
      </c>
      <c r="BR5" s="118" t="s">
        <v>339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257</v>
      </c>
      <c r="E6" s="38" t="s">
        <v>257</v>
      </c>
      <c r="F6" s="38" t="s">
        <v>261</v>
      </c>
      <c r="G6" s="84" t="s">
        <v>262</v>
      </c>
      <c r="H6" s="38" t="s">
        <v>263</v>
      </c>
      <c r="I6" s="84">
        <v>99146</v>
      </c>
      <c r="J6" s="38" t="s">
        <v>292</v>
      </c>
      <c r="K6" s="84">
        <v>99146</v>
      </c>
      <c r="L6" s="84" t="s">
        <v>273</v>
      </c>
      <c r="M6" s="38" t="s">
        <v>274</v>
      </c>
      <c r="N6" s="84">
        <v>169589</v>
      </c>
      <c r="O6" s="84" t="s">
        <v>293</v>
      </c>
      <c r="P6" s="84">
        <v>227745</v>
      </c>
      <c r="Q6" s="38" t="s">
        <v>294</v>
      </c>
      <c r="R6" s="38" t="s">
        <v>253</v>
      </c>
      <c r="S6" s="84" t="s">
        <v>295</v>
      </c>
      <c r="T6" s="84" t="s">
        <v>295</v>
      </c>
      <c r="U6" s="84" t="s">
        <v>270</v>
      </c>
      <c r="V6" s="84" t="s">
        <v>252</v>
      </c>
      <c r="W6" s="84">
        <v>0</v>
      </c>
      <c r="X6" s="38" t="s">
        <v>275</v>
      </c>
      <c r="Y6" s="84">
        <v>356110153</v>
      </c>
      <c r="Z6" s="38" t="s">
        <v>296</v>
      </c>
      <c r="AA6" s="108" t="s">
        <v>283</v>
      </c>
      <c r="AB6" s="84">
        <v>65000</v>
      </c>
      <c r="AC6" s="108" t="s">
        <v>297</v>
      </c>
      <c r="AD6" s="84">
        <v>24</v>
      </c>
      <c r="AE6" s="84" t="s">
        <v>298</v>
      </c>
      <c r="AF6" s="84" t="s">
        <v>299</v>
      </c>
      <c r="AG6" s="108" t="s">
        <v>300</v>
      </c>
      <c r="AH6" s="84" t="s">
        <v>301</v>
      </c>
      <c r="AI6" s="108" t="s">
        <v>302</v>
      </c>
      <c r="AJ6" s="84">
        <v>3470</v>
      </c>
      <c r="AK6" s="84">
        <v>3470</v>
      </c>
      <c r="AL6" s="108" t="s">
        <v>303</v>
      </c>
      <c r="AM6" s="84">
        <v>39006.050000000003</v>
      </c>
      <c r="AN6" s="112">
        <v>16513.95</v>
      </c>
      <c r="AO6" s="112">
        <v>55520</v>
      </c>
      <c r="AP6" s="112">
        <v>25993.95</v>
      </c>
      <c r="AQ6" s="112">
        <v>2559.0500000000002</v>
      </c>
      <c r="AR6" s="112">
        <v>28553</v>
      </c>
      <c r="AS6" s="112">
        <v>2918.07</v>
      </c>
      <c r="AT6" s="112">
        <v>551.92999999999995</v>
      </c>
      <c r="AU6" s="112">
        <v>3470</v>
      </c>
      <c r="AV6" s="84">
        <v>17</v>
      </c>
      <c r="AW6" s="84"/>
      <c r="AX6" s="84"/>
      <c r="AY6" s="108"/>
      <c r="AZ6" s="84"/>
      <c r="BA6" s="84"/>
      <c r="BB6" s="84" t="s">
        <v>254</v>
      </c>
      <c r="BC6" s="84" t="s">
        <v>255</v>
      </c>
      <c r="BD6" s="108"/>
      <c r="BE6" s="84">
        <v>0</v>
      </c>
      <c r="BF6" s="38" t="s">
        <v>295</v>
      </c>
      <c r="BG6" s="84" t="s">
        <v>304</v>
      </c>
      <c r="BH6" s="114" t="s">
        <v>256</v>
      </c>
      <c r="BI6" s="38" t="s">
        <v>110</v>
      </c>
      <c r="BJ6" s="85">
        <v>45934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37550</v>
      </c>
      <c r="BQ6" s="117" t="s">
        <v>201</v>
      </c>
      <c r="BR6" s="118" t="s">
        <v>305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257</v>
      </c>
      <c r="E7" s="38" t="s">
        <v>257</v>
      </c>
      <c r="F7" s="38" t="s">
        <v>261</v>
      </c>
      <c r="G7" s="84" t="s">
        <v>262</v>
      </c>
      <c r="H7" s="38" t="s">
        <v>263</v>
      </c>
      <c r="I7" s="84">
        <v>99280</v>
      </c>
      <c r="J7" s="38" t="s">
        <v>306</v>
      </c>
      <c r="K7" s="84">
        <v>99280</v>
      </c>
      <c r="L7" s="84" t="s">
        <v>277</v>
      </c>
      <c r="M7" s="38" t="s">
        <v>278</v>
      </c>
      <c r="N7" s="84">
        <v>168787</v>
      </c>
      <c r="O7" s="84" t="s">
        <v>307</v>
      </c>
      <c r="P7" s="84">
        <v>226594</v>
      </c>
      <c r="Q7" s="38" t="s">
        <v>308</v>
      </c>
      <c r="R7" s="38" t="s">
        <v>309</v>
      </c>
      <c r="S7" s="84" t="s">
        <v>310</v>
      </c>
      <c r="T7" s="84" t="s">
        <v>310</v>
      </c>
      <c r="U7" s="84" t="s">
        <v>311</v>
      </c>
      <c r="V7" s="84" t="s">
        <v>252</v>
      </c>
      <c r="W7" s="84">
        <v>0</v>
      </c>
      <c r="X7" s="38" t="s">
        <v>312</v>
      </c>
      <c r="Y7" s="84">
        <v>357978020</v>
      </c>
      <c r="Z7" s="38" t="s">
        <v>313</v>
      </c>
      <c r="AA7" s="108" t="s">
        <v>318</v>
      </c>
      <c r="AB7" s="84">
        <v>40000</v>
      </c>
      <c r="AC7" s="108" t="s">
        <v>319</v>
      </c>
      <c r="AD7" s="84">
        <v>18</v>
      </c>
      <c r="AE7" s="84" t="s">
        <v>320</v>
      </c>
      <c r="AF7" s="84" t="s">
        <v>321</v>
      </c>
      <c r="AG7" s="108" t="s">
        <v>322</v>
      </c>
      <c r="AH7" s="84" t="s">
        <v>323</v>
      </c>
      <c r="AI7" s="108" t="s">
        <v>324</v>
      </c>
      <c r="AJ7" s="84">
        <v>2690</v>
      </c>
      <c r="AK7" s="84">
        <v>2690</v>
      </c>
      <c r="AL7" s="108" t="s">
        <v>325</v>
      </c>
      <c r="AM7" s="84">
        <v>27457.17</v>
      </c>
      <c r="AN7" s="112">
        <v>7512.83</v>
      </c>
      <c r="AO7" s="112">
        <v>34970</v>
      </c>
      <c r="AP7" s="112">
        <v>12542.83</v>
      </c>
      <c r="AQ7" s="112">
        <v>791.17</v>
      </c>
      <c r="AR7" s="112">
        <v>13334</v>
      </c>
      <c r="AS7" s="112">
        <v>0</v>
      </c>
      <c r="AT7" s="112">
        <v>0</v>
      </c>
      <c r="AU7" s="112">
        <v>0</v>
      </c>
      <c r="AV7" s="84">
        <v>13</v>
      </c>
      <c r="AW7" s="84"/>
      <c r="AX7" s="84"/>
      <c r="AY7" s="108"/>
      <c r="AZ7" s="84"/>
      <c r="BA7" s="84"/>
      <c r="BB7" s="84" t="s">
        <v>254</v>
      </c>
      <c r="BC7" s="84" t="s">
        <v>255</v>
      </c>
      <c r="BD7" s="108"/>
      <c r="BE7" s="84">
        <v>0</v>
      </c>
      <c r="BF7" s="38" t="s">
        <v>310</v>
      </c>
      <c r="BG7" s="84" t="s">
        <v>333</v>
      </c>
      <c r="BH7" s="114" t="s">
        <v>256</v>
      </c>
      <c r="BI7" s="38" t="s">
        <v>110</v>
      </c>
      <c r="BJ7" s="85">
        <v>45934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14900</v>
      </c>
      <c r="BQ7" s="117" t="s">
        <v>202</v>
      </c>
      <c r="BR7" s="118" t="s">
        <v>335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257</v>
      </c>
      <c r="E8" s="38" t="s">
        <v>257</v>
      </c>
      <c r="F8" s="38" t="s">
        <v>261</v>
      </c>
      <c r="G8" s="84" t="s">
        <v>262</v>
      </c>
      <c r="H8" s="38" t="s">
        <v>263</v>
      </c>
      <c r="I8" s="84">
        <v>59213</v>
      </c>
      <c r="J8" s="38" t="s">
        <v>263</v>
      </c>
      <c r="K8" s="84">
        <v>59213</v>
      </c>
      <c r="L8" s="84" t="s">
        <v>273</v>
      </c>
      <c r="M8" s="38" t="s">
        <v>274</v>
      </c>
      <c r="N8" s="84">
        <v>96560</v>
      </c>
      <c r="O8" s="84" t="s">
        <v>314</v>
      </c>
      <c r="P8" s="84">
        <v>558880</v>
      </c>
      <c r="Q8" s="38" t="s">
        <v>315</v>
      </c>
      <c r="R8" s="38" t="s">
        <v>253</v>
      </c>
      <c r="S8" s="84" t="s">
        <v>316</v>
      </c>
      <c r="T8" s="84" t="s">
        <v>316</v>
      </c>
      <c r="U8" s="84" t="s">
        <v>270</v>
      </c>
      <c r="V8" s="84" t="s">
        <v>252</v>
      </c>
      <c r="W8" s="84">
        <v>0</v>
      </c>
      <c r="X8" s="38" t="s">
        <v>312</v>
      </c>
      <c r="Y8" s="84">
        <v>358520492</v>
      </c>
      <c r="Z8" s="38" t="s">
        <v>317</v>
      </c>
      <c r="AA8" s="108" t="s">
        <v>326</v>
      </c>
      <c r="AB8" s="84">
        <v>15000</v>
      </c>
      <c r="AC8" s="108" t="s">
        <v>327</v>
      </c>
      <c r="AD8" s="84">
        <v>18</v>
      </c>
      <c r="AE8" s="84" t="s">
        <v>328</v>
      </c>
      <c r="AF8" s="84" t="s">
        <v>329</v>
      </c>
      <c r="AG8" s="108" t="s">
        <v>330</v>
      </c>
      <c r="AH8" s="84" t="s">
        <v>288</v>
      </c>
      <c r="AI8" s="108" t="s">
        <v>331</v>
      </c>
      <c r="AJ8" s="84">
        <v>1000</v>
      </c>
      <c r="AK8" s="84">
        <v>1000</v>
      </c>
      <c r="AL8" s="108" t="s">
        <v>332</v>
      </c>
      <c r="AM8" s="84">
        <v>8603.32</v>
      </c>
      <c r="AN8" s="112">
        <v>2396.6799999999998</v>
      </c>
      <c r="AO8" s="112">
        <v>11000</v>
      </c>
      <c r="AP8" s="112">
        <v>6396.68</v>
      </c>
      <c r="AQ8" s="112">
        <v>499.32</v>
      </c>
      <c r="AR8" s="112">
        <v>6896</v>
      </c>
      <c r="AS8" s="112">
        <v>0</v>
      </c>
      <c r="AT8" s="112">
        <v>0</v>
      </c>
      <c r="AU8" s="112">
        <v>0</v>
      </c>
      <c r="AV8" s="84">
        <v>11</v>
      </c>
      <c r="AW8" s="84"/>
      <c r="AX8" s="84"/>
      <c r="AY8" s="108"/>
      <c r="AZ8" s="84"/>
      <c r="BA8" s="84"/>
      <c r="BB8" s="84" t="s">
        <v>254</v>
      </c>
      <c r="BC8" s="84" t="s">
        <v>255</v>
      </c>
      <c r="BD8" s="108"/>
      <c r="BE8" s="84">
        <v>0</v>
      </c>
      <c r="BF8" s="38" t="s">
        <v>316</v>
      </c>
      <c r="BG8" s="84" t="s">
        <v>334</v>
      </c>
      <c r="BH8" s="114" t="s">
        <v>256</v>
      </c>
      <c r="BI8" s="38" t="s">
        <v>110</v>
      </c>
      <c r="BJ8" s="85">
        <v>45934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8000</v>
      </c>
      <c r="BQ8" s="117" t="s">
        <v>201</v>
      </c>
      <c r="BR8" s="118" t="s">
        <v>336</v>
      </c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2025-10-11T08:22:19Z</dcterms:modified>
</cp:coreProperties>
</file>