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8-Dec-25\Singhpur\"/>
    </mc:Choice>
  </mc:AlternateContent>
  <xr:revisionPtr revIDLastSave="0" documentId="13_ncr:1_{040DDDEF-A8C2-4D3C-8F0A-F181B713EFBE}" xr6:coauthVersionLast="47" xr6:coauthVersionMax="47" xr10:uidLastSave="{00000000-0000-0000-0000-000000000000}"/>
  <bookViews>
    <workbookView xWindow="-110" yWindow="-110" windowWidth="19420" windowHeight="10300" activeTab="1" xr2:uid="{85A925DD-8967-40C0-93B6-27D8AFE544C1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4" i="1" l="1"/>
  <c r="T17" i="1" s="1"/>
  <c r="U17" i="1"/>
  <c r="T15" i="1"/>
  <c r="Y8" i="1"/>
  <c r="U13" i="1"/>
  <c r="U12" i="1"/>
  <c r="T13" i="1"/>
  <c r="U11" i="1"/>
  <c r="T12" i="1"/>
  <c r="Y5" i="1"/>
  <c r="Y10" i="1"/>
  <c r="AA7" i="1"/>
  <c r="Y7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<sst xmlns="http://schemas.openxmlformats.org/spreadsheetml/2006/main" count="81" uniqueCount="66">
  <si>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</si>
  <si>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</si>
  <si>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</si>
  <si>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</si>
  <si>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</si>
  <si>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</si>
  <si>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</si>
  <si>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</si>
  <si>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</si>
  <si>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</si>
  <si>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</si>
  <si>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</si>
  <si>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</si>
  <si>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</si>
  <si>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</si>
  <si>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</si>
  <si>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</si>
  <si>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</si>
  <si>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</si>
  <si>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</si>
  <si>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</si>
  <si>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</si>
  <si>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</si>
  <si>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</si>
  <si>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</si>
  <si>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</si>
  <si>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</si>
  <si>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</si>
  <si>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OR2758</t>
  </si>
  <si>
    <t>Singhpur</t>
  </si>
  <si>
    <t>FN25-26-02284</t>
  </si>
  <si>
    <t>Rajendra Palei</t>
  </si>
  <si>
    <t>SF0028669</t>
  </si>
  <si>
    <t>Branch Manager</t>
  </si>
  <si>
    <t>Manpur499179</t>
  </si>
  <si>
    <t>SID951375580257</t>
  </si>
  <si>
    <t>SANGITA MALLICK</t>
  </si>
  <si>
    <t>24-Mar-2024</t>
  </si>
  <si>
    <t>Pre-Closure Amount Misappropriated</t>
  </si>
  <si>
    <t>Loan Card</t>
  </si>
  <si>
    <t>As Per Loan card And Borrowers Statement and Previous BM Rajendra Palei's Statement Borrower Paid Rs-37550/- On Dt.16-04-2025 to BM Rajendra Palei but BM Rajendra Palei not Posted in FIMO entry EMI Basic Total entry EMI Of Rs-13880/- Rest Amount Rs-23670/- not Posted in FIMO. Previous BM Rajendra Palei Agreed I Attached the Call Record of BM Rajendra Palei .</t>
  </si>
  <si>
    <t>Binjharpur 371331</t>
  </si>
  <si>
    <t>SID2125718204</t>
  </si>
  <si>
    <t>RASMITA DAS</t>
  </si>
  <si>
    <t>Advance Collection Amount Misappropriated</t>
  </si>
  <si>
    <t>As Per Loan card And Borrowers Statement and Previous BM Rajendra Palei's Statement Borrower Paid Rs-49700/- on Dt.27-03-2025  to BM Rajendra Palei but BM Rajendra Palei not Posted in FIMO entry EMI Basic From Dt.23-04-2025 to Dt.05-08-2025 Total entry Five EMI and BM Rajendra Palei Retun Rs-6000/- on Dt.14-07-2025 to Borrower Through Phone Pe Total Paid Amount Rs-27350/- Rest Amount Rs-22350/- not Posted in FIMO. I Attached the Call Record of BM Rajendra Palei .</t>
  </si>
  <si>
    <t>Singiri 659211</t>
  </si>
  <si>
    <t>SSF4610736</t>
  </si>
  <si>
    <t>BASANTI NAYAK</t>
  </si>
  <si>
    <t>08-Aug-2024</t>
  </si>
  <si>
    <t>Digital Payment</t>
  </si>
  <si>
    <t>As Per Borrower Statement Borrower Paid Advance Rs-14900/- on Dt.23-08-2024 to BM Rajendra Palei But BM Rajendra Palei not Posted In FIMO.Borrower Paid all EMI as Per Loan card.</t>
  </si>
  <si>
    <t>Singhpur424961</t>
  </si>
  <si>
    <t>SID951373317697</t>
  </si>
  <si>
    <t>LAXMIPRIYA DHAL</t>
  </si>
  <si>
    <t>03-Oct-2024</t>
  </si>
  <si>
    <t>As Per Loan card and Borrower Statement Borrower Paid Rs-8000/- on Dt.03-01-2025 to BM Rajendra Palei But BM Rajendra Palei entry Rs-1000/- Rest Amount Rs-7000/- not posted in FIMO.</t>
  </si>
  <si>
    <t>CSS Fraud</t>
  </si>
  <si>
    <t>Remarks</t>
  </si>
  <si>
    <t>Preclosed</t>
  </si>
  <si>
    <t>Difference</t>
  </si>
  <si>
    <t>Overal posted amount still is 5210.88</t>
  </si>
  <si>
    <t>Fraud loan closed for 5109 and remaining 9790 try to posted in new active loan but posted 4580 only due to collection issue</t>
  </si>
  <si>
    <t>Posted in New loan</t>
  </si>
  <si>
    <t>Diff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</si>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</sst>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u/>
      <sz val="6"/>
      <color rgb="FF0000FF"/>
      <name val="Lucida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4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3" fillId="0" borderId="0" xfId="0" applyFont="1"/>
    <xf numFmtId="2" fontId="5" fillId="0" borderId="0" xfId="3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2" fontId="9" fillId="7" borderId="2" xfId="3" applyNumberFormat="1" applyFont="1" applyFill="1" applyBorder="1" applyAlignment="1" applyProtection="1">
      <alignment horizontal="center" vertical="center"/>
      <protection hidden="1"/>
    </xf>
    <xf numFmtId="2" fontId="5" fillId="7" borderId="2" xfId="3" applyNumberFormat="1" applyFont="1" applyFill="1" applyBorder="1" applyAlignment="1" applyProtection="1">
      <alignment horizontal="center" vertical="center"/>
      <protection hidden="1"/>
    </xf>
    <xf numFmtId="2" fontId="5" fillId="8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2" fontId="1" fillId="8" borderId="0" xfId="0" applyNumberFormat="1" applyFont="1" applyFill="1"/>
  </cellXfs>
  <cellStyles count="6">
    <cellStyle name="Hyperlink" xfId="1" builtinId="8"/>
    <cellStyle name="Normal" xfId="0" builtinId="0"/>
    <cellStyle name="Normal 18 2 10" xfId="2" xr:uid="{44769B58-3C37-4F77-B7E3-1EB02F74C0D6}"/>
    <cellStyle name="Normal 2 2" xfId="4" xr:uid="{C16991CE-23F6-48D9-898C-A3DE3FC4E1C4}"/>
    <cellStyle name="Normal 3 19 2" xfId="3" xr:uid="{515C0B62-9433-4345-9CF3-A817DD96AC60}"/>
    <cellStyle name="Normal 3 2" xfId="5" xr:uid="{43257669-B15C-4CBD-A34F-12F6DA41FF36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F4760A-4666-7688-AC80-4938863F5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DCF34A-9410-F021-FD44-26BDC52FF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14</xdr:col>
      <xdr:colOff>395200</xdr:colOff>
      <xdr:row>83</xdr:row>
      <xdr:rowOff>76250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A8E8F0-A78A-B34D-355B-49F2E72EF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6807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8-Dec-25\Singhpur\Copy%20of%20SSFL%20Fraud%20Investigation%20Report_Singhpur%20OR2758---02284.xlsx" TargetMode="External"/><Relationship Id="rId1" Type="http://schemas.openxmlformats.org/officeDocument/2006/relationships/externalLinkPath" Target="Copy%20of%20SSFL%20Fraud%20Investigation%20Report_Singhpur%20OR2758---0228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5657-4906-405C-9DE9-EF27DD2C22E4}">
  <dimension ref="A1:AC17"/>
  <sheetViews>
    <sheetView topLeftCell="K1" workbookViewId="0">
      <selection activeCell="T14" sqref="T14:T15"/>
    </sheetView>
  </sheetViews>
  <sheetFormatPr defaultRowHeight="14.5" x14ac:dyDescent="0.35"/>
  <cols>
    <col min="1" max="1" width="10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4.08984375" bestFit="1" customWidth="1"/>
    <col min="10" max="10" width="14.36328125" bestFit="1" customWidth="1"/>
    <col min="11" max="11" width="14.269531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33.7265625" bestFit="1" customWidth="1"/>
    <col min="18" max="18" width="14.36328125" hidden="1" customWidth="1"/>
    <col min="19" max="19" width="14.453125" bestFit="1" customWidth="1"/>
    <col min="20" max="20" width="9.453125" customWidth="1"/>
    <col min="21" max="21" width="10.54296875" customWidth="1"/>
    <col min="22" max="22" width="15.1796875" bestFit="1" customWidth="1"/>
    <col min="23" max="27" width="15.1796875" customWidth="1"/>
    <col min="28" max="28" width="18.36328125" bestFit="1" customWidth="1"/>
    <col min="29" max="29" width="255.6328125" bestFit="1" customWidth="1"/>
  </cols>
  <sheetData>
    <row r="1" spans="1:29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/>
      <c r="AB3" s="3" t="s">
        <v>4</v>
      </c>
      <c r="AC3" s="9"/>
    </row>
    <row r="4" spans="1:29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 t="s">
        <v>58</v>
      </c>
      <c r="X4" s="25" t="s">
        <v>59</v>
      </c>
      <c r="Y4" s="25" t="s">
        <v>60</v>
      </c>
      <c r="Z4" s="25" t="s">
        <v>63</v>
      </c>
      <c r="AA4" s="25" t="s">
        <v>64</v>
      </c>
      <c r="AB4" s="5" t="s">
        <v>26</v>
      </c>
      <c r="AC4" s="5" t="s">
        <v>27</v>
      </c>
    </row>
    <row r="5" spans="1:29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45933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356110153</v>
      </c>
      <c r="M5" s="18"/>
      <c r="N5" s="15" t="s">
        <v>37</v>
      </c>
      <c r="O5" s="19">
        <v>65000</v>
      </c>
      <c r="P5" s="19">
        <v>3470</v>
      </c>
      <c r="Q5" s="20" t="s">
        <v>38</v>
      </c>
      <c r="R5" s="21">
        <v>45763</v>
      </c>
      <c r="S5" s="19">
        <v>37550</v>
      </c>
      <c r="T5" s="19">
        <v>13880</v>
      </c>
      <c r="U5" s="19">
        <v>0</v>
      </c>
      <c r="V5" s="24">
        <v>23670</v>
      </c>
      <c r="W5" s="24" t="s">
        <v>59</v>
      </c>
      <c r="X5" s="24">
        <v>27834.59</v>
      </c>
      <c r="Y5" s="24">
        <f>V5-X5</f>
        <v>-4164.59</v>
      </c>
      <c r="Z5" s="24"/>
      <c r="AA5" s="24"/>
      <c r="AB5" s="8" t="s">
        <v>39</v>
      </c>
      <c r="AC5" s="22" t="s">
        <v>40</v>
      </c>
    </row>
    <row r="6" spans="1:29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FN25-26-02284</v>
      </c>
      <c r="E6" s="15">
        <v>45933</v>
      </c>
      <c r="F6" s="8" t="str">
        <f t="shared" ref="F6:F8" si="0">IF(J6&lt;&gt;"", $F$5, "")</f>
        <v>Rajendra Palei</v>
      </c>
      <c r="G6" s="16" t="str">
        <f t="shared" ref="G6:G8" si="1">IF(J6&lt;&gt;"", $G$5, "")</f>
        <v>SF0028669</v>
      </c>
      <c r="H6" s="16" t="str">
        <f t="shared" ref="H6:H8" si="2">IF(J6&lt;&gt;"", $H$5, "")</f>
        <v>Branch Manager</v>
      </c>
      <c r="I6" s="17" t="s">
        <v>41</v>
      </c>
      <c r="J6" s="17" t="s">
        <v>42</v>
      </c>
      <c r="K6" s="17" t="s">
        <v>43</v>
      </c>
      <c r="L6" s="18">
        <v>356121244</v>
      </c>
      <c r="M6" s="18"/>
      <c r="N6" s="15" t="s">
        <v>37</v>
      </c>
      <c r="O6" s="19">
        <v>80000</v>
      </c>
      <c r="P6" s="19">
        <v>4270</v>
      </c>
      <c r="Q6" s="20" t="s">
        <v>44</v>
      </c>
      <c r="R6" s="21">
        <v>45743</v>
      </c>
      <c r="S6" s="19">
        <v>49700</v>
      </c>
      <c r="T6" s="19">
        <v>27350</v>
      </c>
      <c r="U6" s="19">
        <v>0</v>
      </c>
      <c r="V6" s="24">
        <v>22350</v>
      </c>
      <c r="W6" s="31" t="s">
        <v>57</v>
      </c>
      <c r="X6" s="24"/>
      <c r="Y6" s="24"/>
      <c r="Z6" s="24"/>
      <c r="AA6" s="24"/>
      <c r="AB6" s="8" t="s">
        <v>39</v>
      </c>
      <c r="AC6" s="22" t="s">
        <v>45</v>
      </c>
    </row>
    <row r="7" spans="1:29" x14ac:dyDescent="0.35">
      <c r="A7" s="7">
        <v>3</v>
      </c>
      <c r="B7" s="12" t="s">
        <v>28</v>
      </c>
      <c r="C7" s="13" t="s">
        <v>29</v>
      </c>
      <c r="D7" s="14" t="str">
        <f t="shared" ref="D7:D8" si="3">IF(J7&lt;&gt;"", $D$5, "")</f>
        <v>FN25-26-02284</v>
      </c>
      <c r="E7" s="15">
        <v>45934</v>
      </c>
      <c r="F7" s="8" t="str">
        <f t="shared" si="0"/>
        <v>Rajendra Palei</v>
      </c>
      <c r="G7" s="16" t="str">
        <f t="shared" si="1"/>
        <v>SF0028669</v>
      </c>
      <c r="H7" s="16" t="str">
        <f t="shared" si="2"/>
        <v>Branch Manager</v>
      </c>
      <c r="I7" s="17" t="s">
        <v>46</v>
      </c>
      <c r="J7" s="17" t="s">
        <v>47</v>
      </c>
      <c r="K7" s="17" t="s">
        <v>48</v>
      </c>
      <c r="L7" s="18">
        <v>357978020</v>
      </c>
      <c r="M7" s="26">
        <v>359671673</v>
      </c>
      <c r="N7" s="15" t="s">
        <v>49</v>
      </c>
      <c r="O7" s="19">
        <v>40000</v>
      </c>
      <c r="P7" s="19">
        <v>2690</v>
      </c>
      <c r="Q7" s="20" t="s">
        <v>44</v>
      </c>
      <c r="R7" s="21">
        <v>45527</v>
      </c>
      <c r="S7" s="19">
        <v>14900</v>
      </c>
      <c r="T7" s="19">
        <v>0</v>
      </c>
      <c r="U7" s="19">
        <v>0</v>
      </c>
      <c r="V7" s="24">
        <v>14900</v>
      </c>
      <c r="W7" s="30" t="s">
        <v>62</v>
      </c>
      <c r="X7" s="24">
        <v>5109.12</v>
      </c>
      <c r="Y7" s="24">
        <f>V7-X7</f>
        <v>9790.880000000001</v>
      </c>
      <c r="Z7" s="24">
        <v>4580</v>
      </c>
      <c r="AA7" s="29">
        <f>Y7-Z7</f>
        <v>5210.880000000001</v>
      </c>
      <c r="AB7" s="8" t="s">
        <v>50</v>
      </c>
      <c r="AC7" s="22" t="s">
        <v>51</v>
      </c>
    </row>
    <row r="8" spans="1:29" x14ac:dyDescent="0.35">
      <c r="A8" s="7">
        <v>4</v>
      </c>
      <c r="B8" s="12" t="s">
        <v>28</v>
      </c>
      <c r="C8" s="13" t="s">
        <v>29</v>
      </c>
      <c r="D8" s="14" t="str">
        <f t="shared" si="3"/>
        <v>FN25-26-02284</v>
      </c>
      <c r="E8" s="15">
        <v>45934</v>
      </c>
      <c r="F8" s="8" t="str">
        <f t="shared" si="0"/>
        <v>Rajendra Palei</v>
      </c>
      <c r="G8" s="16" t="str">
        <f t="shared" si="1"/>
        <v>SF0028669</v>
      </c>
      <c r="H8" s="16" t="str">
        <f t="shared" si="2"/>
        <v>Branch Manager</v>
      </c>
      <c r="I8" s="17" t="s">
        <v>52</v>
      </c>
      <c r="J8" s="17" t="s">
        <v>53</v>
      </c>
      <c r="K8" s="17" t="s">
        <v>54</v>
      </c>
      <c r="L8" s="18">
        <v>358520492</v>
      </c>
      <c r="M8" s="18"/>
      <c r="N8" s="15" t="s">
        <v>55</v>
      </c>
      <c r="O8" s="19">
        <v>15000</v>
      </c>
      <c r="P8" s="19">
        <v>1000</v>
      </c>
      <c r="Q8" s="20" t="s">
        <v>44</v>
      </c>
      <c r="R8" s="21">
        <v>45660</v>
      </c>
      <c r="S8" s="19">
        <v>8000</v>
      </c>
      <c r="T8" s="19">
        <v>1000</v>
      </c>
      <c r="U8" s="19">
        <v>0</v>
      </c>
      <c r="V8" s="24">
        <v>7000</v>
      </c>
      <c r="W8" s="24" t="s">
        <v>59</v>
      </c>
      <c r="X8" s="24">
        <v>6728.18</v>
      </c>
      <c r="Y8" s="24">
        <f>V8-X8</f>
        <v>271.81999999999971</v>
      </c>
      <c r="Z8" s="24"/>
      <c r="AA8" s="24"/>
      <c r="AB8" s="8" t="s">
        <v>39</v>
      </c>
      <c r="AC8" s="22" t="s">
        <v>56</v>
      </c>
    </row>
    <row r="10" spans="1:29" x14ac:dyDescent="0.35">
      <c r="Y10" s="28">
        <f>X7+Z7</f>
        <v>9689.119999999999</v>
      </c>
      <c r="Z10" t="s">
        <v>61</v>
      </c>
    </row>
    <row r="11" spans="1:29" x14ac:dyDescent="0.35">
      <c r="S11" s="27"/>
      <c r="T11" s="32"/>
      <c r="U11" s="32">
        <f>SUM(S4:S8)</f>
        <v>110150</v>
      </c>
    </row>
    <row r="12" spans="1:29" x14ac:dyDescent="0.35">
      <c r="S12" s="32" t="s">
        <v>65</v>
      </c>
      <c r="T12" s="32">
        <f>SUM(S12:S16)</f>
        <v>44251.89</v>
      </c>
      <c r="U12" s="28">
        <f>U11-AA7</f>
        <v>104939.12</v>
      </c>
    </row>
    <row r="13" spans="1:29" x14ac:dyDescent="0.35">
      <c r="S13">
        <v>27834.59</v>
      </c>
      <c r="T13" s="33">
        <f>V6</f>
        <v>22350</v>
      </c>
      <c r="U13" s="28">
        <f>-Y5</f>
        <v>4164.59</v>
      </c>
    </row>
    <row r="14" spans="1:29" x14ac:dyDescent="0.35">
      <c r="S14">
        <v>5109.12</v>
      </c>
      <c r="T14" s="28">
        <f>SUM(T5:T8)</f>
        <v>42230</v>
      </c>
      <c r="U14" s="32"/>
    </row>
    <row r="15" spans="1:29" x14ac:dyDescent="0.35">
      <c r="S15">
        <v>6728.18</v>
      </c>
      <c r="T15" s="28">
        <f>Y8</f>
        <v>271.81999999999971</v>
      </c>
      <c r="U15" s="32"/>
    </row>
    <row r="16" spans="1:29" x14ac:dyDescent="0.35">
      <c r="S16">
        <v>4580</v>
      </c>
      <c r="T16" s="32"/>
      <c r="U16" s="32"/>
    </row>
    <row r="17" spans="20:21" x14ac:dyDescent="0.35">
      <c r="T17" s="32">
        <f>SUM(T12:T15)</f>
        <v>109103.70999999999</v>
      </c>
      <c r="U17" s="32">
        <f>SUM(U12:U15)</f>
        <v>109103.70999999999</v>
      </c>
    </row>
  </sheetData>
  <conditionalFormatting sqref="L5:M6 L8:M8 L7">
    <cfRule type="duplicateValues" dxfId="0" priority="2" stopIfTrue="1"/>
  </conditionalFormatting>
  <dataValidations count="9">
    <dataValidation type="custom" allowBlank="1" showInputMessage="1" showErrorMessage="1" error="Enter Valid date_x000a_" sqref="E6" xr:uid="{62E3B58D-5117-427E-9B5C-6D536C9D5835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8" xr:uid="{951924CC-E547-4887-847E-B6133A42F0DD}">
      <formula1>42370</formula1>
      <formula2>47848</formula2>
    </dataValidation>
    <dataValidation type="custom" allowBlank="1" showInputMessage="1" showErrorMessage="1" error="Enter Valid Date_x000a_" sqref="E5" xr:uid="{63D21782-C9A3-440F-B953-94918DEB78F4}">
      <formula1>ISNUMBER(E5) * (E5&gt;=DATE(2023,10,1)) * (E5&lt;=DATE(2031,12,31)) * (INT(E5)=E5)</formula1>
    </dataValidation>
    <dataValidation type="custom" allowBlank="1" showInputMessage="1" showErrorMessage="1" sqref="E7:E8" xr:uid="{75A163A7-3ED5-4E68-8495-D461F9652ED4}">
      <formula1>ISNUMBER(E7) * (E7&gt;=DATE(2023,10,1)) * (E7&lt;=DATE(2031,12,31)) * (INT(E7)=E7)</formula1>
    </dataValidation>
    <dataValidation type="date" allowBlank="1" showInputMessage="1" showErrorMessage="1" sqref="N4" xr:uid="{5D1D23AE-B39F-48E2-AE37-6588BDEC2835}">
      <formula1>36526</formula1>
      <formula2>47848</formula2>
    </dataValidation>
    <dataValidation type="list" allowBlank="1" showInputMessage="1" showErrorMessage="1" sqref="Q5:Q8" xr:uid="{DE039662-56CF-4AFB-AA2F-2B86FA8696F6}">
      <formula1>Type</formula1>
    </dataValidation>
    <dataValidation type="list" allowBlank="1" showInputMessage="1" showErrorMessage="1" sqref="AB5:AB8" xr:uid="{2E710074-B471-41B9-8A2B-6080A65EA2A4}">
      <formula1>"Loan Card,Digital Payment,Cash Receipt,Borrower Written Statement,Deliquent Staff Written Statement,Center Meeting Register,Hand Written Receipt"</formula1>
    </dataValidation>
    <dataValidation allowBlank="1" showErrorMessage="1" sqref="C5 B5:B8" xr:uid="{27FBACD7-FF47-4FAB-8A9F-F560946E3291}"/>
    <dataValidation type="date" operator="lessThanOrEqual" allowBlank="1" showInputMessage="1" showErrorMessage="1" errorTitle="Incorrect date Entered" error="Enter in Valid Date Format_x000a_ " promptTitle="Enter Valid Date" sqref="R5:R8" xr:uid="{76D5F7E4-8B67-44EC-BDB1-3974D383EF7E}">
      <formula1>IF(ISNUMBER(DATE(RIGHT(E5,4),MONTH(LEFT(MID(E5,4,3),2)&amp;"1"),LEFT(E5,2))),E5,9^9)</formula1>
    </dataValidation>
  </dataValidations>
  <hyperlinks>
    <hyperlink ref="E3" location="'Fraud Investigation Report'!G5" display="Home" xr:uid="{5A164429-E16F-4335-8DBA-F2ED6B8E030B}"/>
    <hyperlink ref="V3" location="'Fraud Investigation Report'!G5" display="Home" xr:uid="{978F5409-E812-4291-929F-69F0287F0F47}"/>
    <hyperlink ref="F3" location="'Loan Outstanding Report'!BG5" display="Loan O/s Report" xr:uid="{5C67A77F-C1A7-4838-B22B-59E6D73151F1}"/>
    <hyperlink ref="AB3" location="'Loan Outstanding Report'!BG5" display="Loan O/s Report" xr:uid="{2B5FB0D7-4493-4BD8-9DDD-D1358C1AD1A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86AE6-E6F6-402F-AD35-76F366824BA3}">
  <dimension ref="A1"/>
  <sheetViews>
    <sheetView tabSelected="1" topLeftCell="A45" workbookViewId="0">
      <selection activeCell="B59" sqref="B59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2025-12-08T11:26:15Z</dcterms:created>
  <dcterms:modified xsi:type="dcterms:W3CDTF">2025-12-08T11:52:29Z</dcterms:modified>
</cp:coreProperties>
</file>