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Sep-25\Gadhada\"/>
    </mc:Choice>
  </mc:AlternateContent>
  <xr:revisionPtr revIDLastSave="0" documentId="13_ncr:1_{3F1ECB2F-01C6-4DAB-BEBA-10C7B7D75D47}" xr6:coauthVersionLast="36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0" yWindow="0" windowWidth="23040" windowHeight="807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<sst xmlns="http://schemas.openxmlformats.org/spreadsheetml/2006/main" count="329" uniqueCount="285">
  <si>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</si>
  <si>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</si>
  <si>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</si>
  <si>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</si>
  <si>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</si>
  <si>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</si>
  <si>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</si>
  <si>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</si>
  <si>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</si>
  <si>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</si>
  <si>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</si>
  <si>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</si>
  <si>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</si>
  <si>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</si>
  <si>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</si>
  <si>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</si>
  <si>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</si>
  <si>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</si>
  <si>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</si>
  <si>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</si>
  <si>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</si>
  <si>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</si>
  <si>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</si>
  <si>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</si>
  <si>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</si>
  <si>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</si>
  <si>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</si>
  <si>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</si>
  <si>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</si>
  <si>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</si>
  <si>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</si>
  <si>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</si>
  <si>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</si>
  <si>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</si>
  <si>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</si>
  <si>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</si>
  <si>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</si>
  <si>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</si>
  <si>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</si>
  <si>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</si>
  <si>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</si>
  <si>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</si>
  <si>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</si>
  <si>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</si>
  <si>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</si>
  <si>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</si>
  <si>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</si>
  <si>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</si>
  <si>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</si>
  <si>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</si>
  <si>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</si>
  <si>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</si>
  <si>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</si>
  <si>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</si>
  <si>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</si>
  <si>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</si>
  <si>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</si>
  <si>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</si>
  <si>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</si>
  <si>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</si>
  <si>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</si>
  <si>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</si>
  <si>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</si>
  <si>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</si>
  <si>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</si>
  <si>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</si>
  <si>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</si>
  <si>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</si>
  <si>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</si>
  <si>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</si>
  <si>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</si>
  <si>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</si>
  <si>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</si>
  <si>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</si>
  <si>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</si>
  <si>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</si>
  <si>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</si>
  <si>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</si>
  <si>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</si>
  <si>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</si>
  <si>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</si>
  <si>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</si>
  <si>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</si>
  <si>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</si>
  <si>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</si>
  <si>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</si>
  <si>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</si>
  <si>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</si>
  <si>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</si>
  <si>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</si>
  <si>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</si>
  <si>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</si>
  <si>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</si>
  <si>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</si>
  <si>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</si>
  <si>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</si>
  <si>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</si>
  <si>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</si>
  <si>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</si>
  <si>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</si>
  <si>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</si>
  <si>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</si>
  <si>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</si>
  <si>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</si>
  <si>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</si>
  <si>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</si>
  <si>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</si>
  <si>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</si>
  <si>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</si>
  <si>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</si>
  <si>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</si>
  <si>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</si>
  <si>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</si>
  <si>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</si>
  <si>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</si>
  <si>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</si>
  <si>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</si>
  <si>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</si>
  <si>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</si>
  <si>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</si>
  <si>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</si>
  <si>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</si>
  <si>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</si>
  <si>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</si>
  <si>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</si>
  <si>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</si>
  <si>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</si>
  <si>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</si>
  <si>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</si>
  <si>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</si>
  <si>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</si>
  <si>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</si>
  <si>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</si>
  <si>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</si>
  <si>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</si>
  <si>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</si>
  <si>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</si>
  <si>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</si>
  <si>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</si>
  <si>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</si>
  <si>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</si>
  <si>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</si>
  <si>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</si>
  <si>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</si>
  <si>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</si>
  <si>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</si>
  <si>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</si>
  <si>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</si>
  <si>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</si>
  <si>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</si>
  <si>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</si>
  <si>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</si>
  <si>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</si>
  <si>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</si>
  <si>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</si>
  <si>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</si>
  <si>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</si>
  <si>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</si>
  <si>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</si>
  <si>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</si>
  <si>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</si>
  <si>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</si>
  <si>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</si>
  <si>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</si>
  <si>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</si>
  <si>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</si>
  <si>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</si>
  <si>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</si>
  <si>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</si>
  <si>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</si>
  <si>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</si>
  <si>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</si>
  <si>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</si>
  <si>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</si>
  <si>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</si>
  <si>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</si>
  <si>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</si>
  <si>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</si>
  <si>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</si>
  <si>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</si>
  <si>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</si>
  <si>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</si>
  <si>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</si>
  <si>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</si>
  <si>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</si>
  <si>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</si>
  <si>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</si>
  <si>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</si>
  <si>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</si>
  <si>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</si>
  <si>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</si>
  <si>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</si>
  <si>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</si>
  <si>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</si>
  <si>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</si>
  <si>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</si>
  <si>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</si>
  <si>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</si>
  <si>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</si>
  <si>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</si>
  <si>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</si>
  <si>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</si>
  <si>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</si>
  <si>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</si>
  <si>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</si>
  <si>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</si>
  <si>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</si>
  <si>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</si>
  <si>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</si>
  <si>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</si>
  <si>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</si>
  <si>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</si>
  <si>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</si>
  <si>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</si>
  <si>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</si>
  <si>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</si>
  <si>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</si>
  <si>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</si>
  <si>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</si>
  <si>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</si>
  <si>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</si>
  <si>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</si>
  <si>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</si>
  <si>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</si>
  <si>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</si>
  <si>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</si>
  <si>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</si>
  <si>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</si>
  <si>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</si>
  <si>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</si>
  <si>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</si>
  <si>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</si>
  <si>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</si>
  <si>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</si>
  <si>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</si>
  <si>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</si>
  <si>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</si>
  <si>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</si>
  <si>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</si>
  <si>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</si>
  <si>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</si>
  <si>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</si>
  <si>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</si>
  <si>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</si>
  <si>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</si>
  <si>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</si>
  <si>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</si>
  <si>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GJ-1</t>
  </si>
  <si>
    <t>Ahmedabad</t>
  </si>
  <si>
    <t>GR3205</t>
  </si>
  <si>
    <t>Gadhada</t>
  </si>
  <si>
    <t>LIMBDA</t>
  </si>
  <si>
    <t>SF0090866</t>
  </si>
  <si>
    <t>Makwana Ajay Hiralal</t>
  </si>
  <si>
    <t>LIMBDA C1</t>
  </si>
  <si>
    <t>LIMBDA C1 Scool Pase1</t>
  </si>
  <si>
    <t>Chetana</t>
  </si>
  <si>
    <t>SSF2674885</t>
  </si>
  <si>
    <t>GENERAL</t>
  </si>
  <si>
    <t>HINDU</t>
  </si>
  <si>
    <t>Aquarium Boxes Making</t>
  </si>
  <si>
    <t xml:space="preserve">SHEKH NASIMBANU </t>
  </si>
  <si>
    <t>Mon</t>
  </si>
  <si>
    <t>3.20 Yrs</t>
  </si>
  <si>
    <t>&gt; 2 to 4 Years</t>
  </si>
  <si>
    <t>90+</t>
  </si>
  <si>
    <t>Open</t>
  </si>
  <si>
    <t xml:space="preserve">Borrower was paid her Pre-Close Amount Rs: 21,955.00/- on 15/Jun/2023 to BM: Harshadbhai Zampadiya/SF0045968 but he paid borrower Emi as a Instalment month of 17/Jul/2023, 22/Aug/2023, 20/Sep/2023, 20/Oct/2023 total Rs: 7,200.00/-(1,800.00*4) left Rs: 14,755.00/- not posted in FIMO. </t>
  </si>
  <si>
    <t>Harshadbhai Zampadiya</t>
  </si>
  <si>
    <t>SF0045968</t>
  </si>
  <si>
    <t>Branch Manager</t>
  </si>
  <si>
    <t>348641382</t>
  </si>
  <si>
    <t>FIR Not Filled</t>
  </si>
  <si>
    <t>CSS</t>
  </si>
  <si>
    <t>Terminated</t>
  </si>
  <si>
    <t>FN25-26-02308</t>
  </si>
  <si>
    <t>Yusuf Metar/SF0010584</t>
  </si>
  <si>
    <t>Nikhil Rai/SF0075501</t>
  </si>
  <si>
    <t>Form Date :23-9-25</t>
  </si>
  <si>
    <t>To Date :23-9-25</t>
  </si>
  <si>
    <t>Reporting Time : 11:00</t>
  </si>
  <si>
    <t>Bhuvanesh Chudasama/SF0050048</t>
  </si>
  <si>
    <t>Surpalsinh Chudasama/SF0061650</t>
  </si>
  <si>
    <t>Completed-Report Submitted</t>
  </si>
  <si>
    <t>Harshadbhai Zampadiya/SF0045968/Branch Manager was found involved in Precloser amount misappropriation 
(Precloser  amount but not posted to concerned borrowers accounts) on the names of 01 borrowers for the 
amounting to Rs.21955/- based on the evidence available.
Total Fraud Amount Rs.21955/-
Amount Recovered and Accounted in FIMO = Rs.7200/-
Net Fraud Amount to be recovered = Rs.14755/-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</si>
</sst>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4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W1" zoomScaleNormal="100" workbookViewId="0">
      <pane ySplit="4" topLeftCell="A5" activePane="bottomLeft" state="frozen"/>
      <selection pane="bottomLeft" activeCell="W4" sqref="W4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240</v>
      </c>
      <c r="H3" s="96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GR3205</v>
      </c>
      <c r="D5" s="63" t="str">
        <f>IF('Physical Cash at Safe'!D28="Yes", 'Physical Cash at Safe'!B4, 'Borrower Wise Details'!C5)</f>
        <v>Gadhada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GJ-1</v>
      </c>
      <c r="G5" s="61">
        <v>45913</v>
      </c>
      <c r="H5" s="107" t="s">
        <v>273</v>
      </c>
      <c r="I5" s="61">
        <v>45922</v>
      </c>
      <c r="J5" s="74" t="str">
        <f>IF('Physical Cash at Safe'!D28="Yes",'Physical Cash at Safe'!E28,IF('Borrower Wise Details'!D5&lt;&gt;"",'Borrower Wise Details'!D5,""))</f>
        <v>FN25-26-02308</v>
      </c>
      <c r="K5" s="81">
        <v>1</v>
      </c>
      <c r="L5" s="82">
        <v>21955</v>
      </c>
      <c r="M5" s="82">
        <v>7200</v>
      </c>
      <c r="N5" s="116" t="s">
        <v>282</v>
      </c>
      <c r="O5" s="116" t="s">
        <v>276</v>
      </c>
      <c r="P5" s="116" t="s">
        <v>277</v>
      </c>
      <c r="Q5" s="82"/>
      <c r="R5" s="75" t="str">
        <f>IF('Physical Cash at Safe'!$D$28="Yes", 'Physical Cash at Safe'!$A$28, IF('Borrower Wise Details'!F5&lt;&gt;"", 'Borrower Wise Details'!F5, ""))</f>
        <v>Harshadbhai Zampadiya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SF0045968</v>
      </c>
      <c r="U5" s="77" t="s">
        <v>274</v>
      </c>
      <c r="V5" s="61">
        <v>45238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283</v>
      </c>
      <c r="Z5" s="61">
        <v>45922</v>
      </c>
      <c r="AA5" s="61">
        <v>45923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21955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7200</v>
      </c>
      <c r="AE5" s="126">
        <f>IF(AND(AC5="", AD5=""), "", IF(AD5="", AC5, AC5 - IF(ISNUMBER(AD5), AD5, 0)))</f>
        <v>14755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45923</v>
      </c>
      <c r="AH5" s="70" t="s">
        <v>284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GR3205</v>
      </c>
      <c r="C5" s="50" t="str">
        <f>IF('Fraud Investigation Report'!D5="", "", 'Fraud Investigation Report'!D5)</f>
        <v>Gadhada</v>
      </c>
      <c r="D5" s="68" t="str">
        <f>IF(OR('Fraud Investigation Report'!R5="", 'Fraud Investigation Report'!R5=0), "", 'Fraud Investigation Report'!R5)</f>
        <v>Harshadbhai Zampadiya</v>
      </c>
      <c r="E5" s="68" t="str">
        <f>IF(OR('Fraud Investigation Report'!T5="", 'Fraud Investigation Report'!T5=0), "", 'Fraud Investigation Report'!T5)</f>
        <v>SF0045968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FN25-26-02308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21955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21955</v>
      </c>
      <c r="O5" s="69">
        <f>IF('Fraud Investigation Report'!AD5="", "", 'Fraud Investigation Report'!AD5)</f>
        <v>7200</v>
      </c>
      <c r="P5" s="126">
        <f>IF(AND(N5="", O5=""), "", IF(O5="", N5, N5 - IF(ISNUMBER(O5), O5, 0)))</f>
        <v>14755</v>
      </c>
      <c r="Q5" s="49"/>
      <c r="R5" s="84" t="s">
        <v>272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3" t="s">
        <v>2</v>
      </c>
      <c r="B1" s="134"/>
      <c r="C1" s="134"/>
      <c r="D1" s="134"/>
      <c r="E1" s="135"/>
    </row>
    <row r="2" spans="1:5" ht="18">
      <c r="A2" s="14"/>
      <c r="B2" s="136" t="s">
        <v>3</v>
      </c>
      <c r="C2" s="136"/>
      <c r="D2" s="136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6">
      <c r="A7" s="137" t="s">
        <v>70</v>
      </c>
      <c r="B7" s="138"/>
      <c r="C7" s="138"/>
      <c r="D7" s="138"/>
      <c r="E7" s="138"/>
    </row>
    <row r="8" spans="1:5" ht="15" customHeight="1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45" t="s">
        <v>97</v>
      </c>
      <c r="B20" s="146"/>
      <c r="C20" s="32"/>
      <c r="D20" s="33" t="s">
        <v>91</v>
      </c>
      <c r="E20" s="34"/>
    </row>
    <row r="21" spans="1:5" ht="30" customHeight="1">
      <c r="A21" s="147" t="s">
        <v>88</v>
      </c>
      <c r="B21" s="148"/>
      <c r="C21" s="34"/>
      <c r="D21" s="33" t="s">
        <v>89</v>
      </c>
      <c r="E21" s="34"/>
    </row>
    <row r="22" spans="1:5" ht="30" customHeight="1">
      <c r="A22" s="147" t="s">
        <v>77</v>
      </c>
      <c r="B22" s="148"/>
      <c r="C22" s="34"/>
      <c r="D22" s="35" t="s">
        <v>78</v>
      </c>
      <c r="E22" s="34"/>
    </row>
    <row r="23" spans="1:5" ht="30" customHeight="1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>
      <c r="A24" s="33" t="s">
        <v>80</v>
      </c>
      <c r="B24" s="132"/>
      <c r="C24" s="132"/>
      <c r="D24" s="132"/>
      <c r="E24" s="132"/>
    </row>
    <row r="25" spans="1:5" ht="57.75" customHeight="1">
      <c r="A25" s="36" t="s">
        <v>81</v>
      </c>
      <c r="B25" s="154"/>
      <c r="C25" s="154"/>
      <c r="D25" s="154"/>
      <c r="E25" s="154"/>
    </row>
    <row r="26" spans="1:5" ht="20.100000000000001" customHeight="1">
      <c r="A26" s="159" t="s">
        <v>190</v>
      </c>
      <c r="B26" s="159"/>
      <c r="C26" s="159"/>
      <c r="D26" s="159"/>
      <c r="E26" s="159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.049999999999997" customHeight="1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>
      <c r="A31" s="162"/>
      <c r="B31" s="163"/>
      <c r="C31" s="163"/>
      <c r="D31" s="163"/>
      <c r="E31" s="164"/>
    </row>
    <row r="32" spans="1:5" ht="24.75" customHeight="1">
      <c r="A32" s="37" t="s">
        <v>217</v>
      </c>
      <c r="B32" s="38"/>
      <c r="C32" s="37" t="s">
        <v>82</v>
      </c>
      <c r="D32" s="155"/>
      <c r="E32" s="156"/>
    </row>
    <row r="33" spans="1:5" ht="18" customHeight="1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>
      <c r="A34" s="39" t="s">
        <v>218</v>
      </c>
      <c r="B34" s="38"/>
      <c r="C34" s="39" t="s">
        <v>219</v>
      </c>
      <c r="D34" s="151"/>
      <c r="E34" s="152"/>
    </row>
    <row r="35" spans="1:5" ht="27.6">
      <c r="A35" s="39" t="s">
        <v>220</v>
      </c>
      <c r="B35" s="38"/>
      <c r="C35" s="39" t="s">
        <v>222</v>
      </c>
      <c r="D35" s="151"/>
      <c r="E35" s="152"/>
    </row>
    <row r="36" spans="1:5" ht="25.5" customHeight="1">
      <c r="A36" s="39" t="s">
        <v>221</v>
      </c>
      <c r="B36" s="38"/>
      <c r="C36" s="39" t="s">
        <v>223</v>
      </c>
      <c r="D36" s="153"/>
      <c r="E36" s="153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U5" sqref="U5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>
      <c r="A5" s="64">
        <v>1</v>
      </c>
      <c r="B5" s="60" t="str">
        <f>IF('Loan Outstanding Report'!$G$5="", "", 'Loan Outstanding Report'!$G$5)</f>
        <v>GR3205</v>
      </c>
      <c r="C5" s="119" t="str">
        <f>IF('Loan Outstanding Report'!$H$5="", "", 'Loan Outstanding Report'!$H$5)</f>
        <v>Gadhada</v>
      </c>
      <c r="D5" s="41" t="s">
        <v>275</v>
      </c>
      <c r="E5" s="65"/>
      <c r="F5" s="38" t="s">
        <v>268</v>
      </c>
      <c r="G5" s="49" t="s">
        <v>269</v>
      </c>
      <c r="H5" s="49" t="s">
        <v>270</v>
      </c>
      <c r="I5" s="120" t="s">
        <v>254</v>
      </c>
      <c r="J5" s="120" t="s">
        <v>257</v>
      </c>
      <c r="K5" s="120" t="s">
        <v>261</v>
      </c>
      <c r="L5" s="11" t="s">
        <v>271</v>
      </c>
      <c r="M5" s="65">
        <v>44754</v>
      </c>
      <c r="N5" s="124">
        <v>33602</v>
      </c>
      <c r="O5" s="124">
        <v>1800</v>
      </c>
      <c r="P5" s="121" t="s">
        <v>140</v>
      </c>
      <c r="Q5" s="80">
        <v>45092</v>
      </c>
      <c r="R5" s="124">
        <v>21955</v>
      </c>
      <c r="S5" s="124">
        <v>7200</v>
      </c>
      <c r="T5" s="124">
        <v>0</v>
      </c>
      <c r="U5" s="125">
        <f t="shared" ref="U5" si="0">IF(AND(ISBLANK(R5),ISBLANK(S5),ISBLANK(T5)),"",R5-(S5+T5))</f>
        <v>14755</v>
      </c>
      <c r="V5" s="117" t="s">
        <v>203</v>
      </c>
      <c r="W5" s="122" t="s">
        <v>267</v>
      </c>
    </row>
    <row r="6" spans="1:23" ht="25.05" customHeight="1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selection activeCell="BR5" sqref="BR5"/>
    </sheetView>
  </sheetViews>
  <sheetFormatPr defaultColWidth="0" defaultRowHeight="14.4" zeroHeight="1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>
      <c r="A1" s="91" t="s">
        <v>278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279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280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188301</v>
      </c>
      <c r="J5" s="38" t="s">
        <v>251</v>
      </c>
      <c r="K5" s="84">
        <v>188301</v>
      </c>
      <c r="L5" s="84" t="s">
        <v>252</v>
      </c>
      <c r="M5" s="38" t="s">
        <v>253</v>
      </c>
      <c r="N5" s="84">
        <v>340967</v>
      </c>
      <c r="O5" s="84" t="s">
        <v>254</v>
      </c>
      <c r="P5" s="84">
        <v>487884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541</v>
      </c>
      <c r="X5" s="38" t="s">
        <v>260</v>
      </c>
      <c r="Y5" s="84">
        <v>348641382</v>
      </c>
      <c r="Z5" s="38" t="s">
        <v>261</v>
      </c>
      <c r="AA5" s="108">
        <v>44754</v>
      </c>
      <c r="AB5" s="130">
        <v>33602</v>
      </c>
      <c r="AC5" s="108" t="s">
        <v>262</v>
      </c>
      <c r="AD5" s="84">
        <v>24</v>
      </c>
      <c r="AE5" s="84">
        <v>1</v>
      </c>
      <c r="AF5" s="84" t="s">
        <v>263</v>
      </c>
      <c r="AG5" s="108">
        <v>44754</v>
      </c>
      <c r="AH5" s="84" t="s">
        <v>264</v>
      </c>
      <c r="AI5" s="108">
        <v>44807</v>
      </c>
      <c r="AJ5" s="130">
        <v>1842</v>
      </c>
      <c r="AK5" s="130">
        <v>1800</v>
      </c>
      <c r="AL5" s="108">
        <v>45219</v>
      </c>
      <c r="AM5" s="130">
        <v>17438.650000000001</v>
      </c>
      <c r="AN5" s="112">
        <v>7803.35</v>
      </c>
      <c r="AO5" s="112">
        <v>25242</v>
      </c>
      <c r="AP5" s="112">
        <v>16163.35</v>
      </c>
      <c r="AQ5" s="112">
        <v>1836.65</v>
      </c>
      <c r="AR5" s="112">
        <v>18000</v>
      </c>
      <c r="AS5" s="112">
        <v>16163.35</v>
      </c>
      <c r="AT5" s="112">
        <v>1836.65</v>
      </c>
      <c r="AU5" s="112">
        <v>18000</v>
      </c>
      <c r="AV5" s="84">
        <v>38</v>
      </c>
      <c r="AW5" s="84">
        <v>686</v>
      </c>
      <c r="AX5" s="84" t="s">
        <v>265</v>
      </c>
      <c r="AY5" s="108"/>
      <c r="AZ5" s="84"/>
      <c r="BA5" s="84"/>
      <c r="BB5" s="84" t="s">
        <v>266</v>
      </c>
      <c r="BC5" s="84"/>
      <c r="BD5" s="108"/>
      <c r="BE5" s="84">
        <v>0</v>
      </c>
      <c r="BF5" s="38" t="s">
        <v>257</v>
      </c>
      <c r="BG5" s="84"/>
      <c r="BH5" s="114" t="s">
        <v>281</v>
      </c>
      <c r="BI5" s="38" t="s">
        <v>110</v>
      </c>
      <c r="BJ5" s="85">
        <v>45922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21955</v>
      </c>
      <c r="BQ5" s="117" t="s">
        <v>203</v>
      </c>
      <c r="BR5" s="118" t="s">
        <v>267</v>
      </c>
    </row>
    <row r="6" spans="1:70" s="113" customFormat="1" ht="15" customHeight="1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2025-09-23T08:39:45Z</dcterms:modified>
</cp:coreProperties>
</file>