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Nautan Css 113705/"/>
    </mc:Choice>
  </mc:AlternateContent>
  <xr:revisionPtr revIDLastSave="66" documentId="11_BF456F6A09DAD439D91C919C5BB98B176EE79AC0" xr6:coauthVersionLast="47" xr6:coauthVersionMax="47" xr10:uidLastSave="{2C11B925-1739-43A3-82B9-58F2A1A382B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<sst xmlns="http://schemas.openxmlformats.org/spreadsheetml/2006/main" count="355" uniqueCount="302">
  <si>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</si>
  <si>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</si>
  <si>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</si>
  <si>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</si>
  <si>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</si>
  <si>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</si>
  <si>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</si>
  <si>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</si>
  <si>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</si>
  <si>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</si>
  <si>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</si>
  <si>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</si>
  <si>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</si>
  <si>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</si>
  <si>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</si>
  <si>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</si>
  <si>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</si>
  <si>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</si>
  <si>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</si>
  <si>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</si>
  <si>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</si>
  <si>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</si>
  <si>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</si>
  <si>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</si>
  <si>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</si>
  <si>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</si>
  <si>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</si>
  <si>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</si>
  <si>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</si>
  <si>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</si>
  <si>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</si>
  <si>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</si>
  <si>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</si>
  <si>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</si>
  <si>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</si>
  <si>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</si>
  <si>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</si>
  <si>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</si>
  <si>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</si>
  <si>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</si>
  <si>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</si>
  <si>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</si>
  <si>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</si>
  <si>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</si>
  <si>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</si>
  <si>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</si>
  <si>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</si>
  <si>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</si>
  <si>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</si>
  <si>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</si>
  <si>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</si>
  <si>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</si>
  <si>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</si>
  <si>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</si>
  <si>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</si>
  <si>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</si>
  <si>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</si>
  <si>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</si>
  <si>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</si>
  <si>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</si>
  <si>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</si>
  <si>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</si>
  <si>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</si>
  <si>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</si>
  <si>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</si>
  <si>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</si>
  <si>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</si>
  <si>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</si>
  <si>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</si>
  <si>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</si>
  <si>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</si>
  <si>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</si>
  <si>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</si>
  <si>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</si>
  <si>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</si>
  <si>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</si>
  <si>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</si>
  <si>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</si>
  <si>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</si>
  <si>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</si>
  <si>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</si>
  <si>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</si>
  <si>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</si>
  <si>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</si>
  <si>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</si>
  <si>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</si>
  <si>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</si>
  <si>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</si>
  <si>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</si>
  <si>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</si>
  <si>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Pappu kumar Ram/SF0098082</t>
  </si>
  <si>
    <t>Baban kumar Ram/SF0064392</t>
  </si>
  <si>
    <t>Rakesh kumar Singh/SF007606</t>
  </si>
  <si>
    <t>Alok kumar Raju/SF0091403</t>
  </si>
  <si>
    <t>Absconding</t>
  </si>
  <si>
    <t>Completed-Report Pending</t>
  </si>
  <si>
    <t xml:space="preserve">"1.Fraud has been identified by Css team on 15-09-2025 against LO Rajan kumar /SF0066577
2.Complain team raised complain on 17-09-2025 vide complain number FN25-26-02342 respectively.
3.At the time of Complain raised 1 borrower was affected of Rs.2700.
4.LO Rajan kumar last working day from the branch was 13-02-2025.
5.After verification done by Audit team out of 1 borrowers physical verified 1 borrowers were affected of Rs.2700."
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</si>
  <si>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</si>
  <si>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</si>
  <si>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</si>
  <si>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</si>
  <si>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</si>
  <si>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</si>
  <si>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</si>
  <si>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</si>
  <si>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</si>
  <si>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</si>
  <si>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</si>
  <si>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</si>
  <si>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</si>
  <si>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</si>
  <si>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</si>
  <si>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</si>
  <si>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</si>
  <si>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</si>
  <si>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</si>
  <si>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</si>
  <si>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</si>
  <si>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</si>
  <si>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</si>
  <si>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</si>
  <si>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</si>
  <si>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BH3473</t>
  </si>
  <si>
    <t>Nautan</t>
  </si>
  <si>
    <t>Jagdishpur</t>
  </si>
  <si>
    <t>Kotwa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</si>
  <si>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</si>
  <si>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</si>
  <si>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</si>
  <si>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</si>
  <si>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</si>
  <si>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</si>
  <si>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</si>
  <si>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</si>
  <si>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</si>
  <si>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</si>
  <si>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</si>
  <si>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</si>
  <si>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</si>
  <si>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</si>
  <si>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</si>
  <si>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</si>
  <si>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</si>
  <si>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</si>
  <si>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</si>
  <si>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</si>
  <si>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</si>
  <si>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</si>
  <si>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</si>
  <si>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</si>
  <si>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</si>
  <si>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</si>
  <si>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</si>
  <si>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</si>
  <si>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</si>
  <si>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</si>
  <si>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</si>
  <si>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</si>
  <si>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</si>
  <si>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</si>
  <si>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</si>
  <si>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</si>
  <si>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</si>
  <si>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</si>
  <si>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</si>
  <si>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</si>
  <si>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</si>
  <si>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</si>
  <si>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</si>
  <si>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Vikash kumar 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</si>
  <si>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</si>
  <si>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Raja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</si>
  <si>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</si>
  <si>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SF0097774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</si>
  <si>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</si>
  <si>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SF0077523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</si>
  <si>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</si>
  <si>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</si>
  <si>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</si>
  <si>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</si>
  <si>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</si>
  <si>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</si>
  <si>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</si>
  <si>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</si>
  <si>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</si>
  <si>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</si>
  <si>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</si>
  <si>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</si>
  <si>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</si>
  <si>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</si>
  <si>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</si>
  <si>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</si>
  <si>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</si>
  <si>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</si>
  <si>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</si>
  <si>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</si>
  <si>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</si>
  <si>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</si>
  <si>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</si>
  <si>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</si>
  <si>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</si>
  <si>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</si>
  <si>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</si>
  <si>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FN25-26-02342</t>
  </si>
  <si>
    <t xml:space="preserve">RAJAN KUMAR </t>
  </si>
  <si>
    <t>SF0066577</t>
  </si>
  <si>
    <t>LO</t>
  </si>
  <si>
    <t>687075</t>
  </si>
  <si>
    <t>SID951375634418</t>
  </si>
  <si>
    <t>SARITA DEVI</t>
  </si>
  <si>
    <t>11-Apr-2023</t>
  </si>
  <si>
    <t>Borrower paid her EMI Rs 2700 on dated 08-02-2025, but demand not entry by LO Rajan Kumar.</t>
  </si>
  <si>
    <t>Form Date :23-Sep-2025</t>
  </si>
  <si>
    <t>To Date :24-Sep-2025</t>
  </si>
  <si>
    <t>Reporting Time : 3:16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</si>
  <si>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</si>
  <si>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</si>
  <si>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</si>
  <si>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</si>
  <si>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</si>
  <si>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</si>
  <si>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</si>
  <si>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</si>
  <si>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</si>
  <si>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</si>
  <si>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</si>
  <si>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</si>
  <si>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</si>
  <si>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</si>
  <si>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</si>
  <si>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</si>
  <si>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</si>
  <si>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</si>
  <si>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</si>
  <si>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</si>
  <si>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</si>
  <si>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</si>
  <si>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</si>
  <si>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</si>
  <si>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</si>
  <si>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</si>
  <si>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</si>
  <si>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</si>
  <si>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</si>
  <si>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</si>
  <si>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</si>
  <si>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</si>
  <si>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</si>
  <si>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</si>
  <si>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</si>
  <si>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</si>
  <si>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</si>
  <si>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</si>
  <si>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</si>
  <si>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</si>
  <si>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</si>
  <si>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</si>
  <si>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</si>
  <si>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</si>
  <si>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</si>
  <si>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</si>
  <si>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</si>
  <si>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</si>
  <si>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</si>
  <si>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</si>
  <si>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</si>
  <si>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</si>
  <si>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</si>
  <si>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</si>
  <si>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</si>
  <si>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</si>
  <si>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</si>
  <si>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</si>
  <si>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</si>
  <si>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</si>
  <si>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</si>
  <si>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</si>
  <si>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</si>
  <si>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</si>
  <si>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</si>
  <si>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</si>
  <si>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</si>
  <si>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Motihari</t>
  </si>
  <si>
    <t>Dabariya</t>
  </si>
  <si>
    <t>SF0096967</t>
  </si>
  <si>
    <t>Samarjit Pal</t>
  </si>
  <si>
    <t>saroj devi mangalpur</t>
  </si>
  <si>
    <t>Chetana</t>
  </si>
  <si>
    <t>BC</t>
  </si>
  <si>
    <t>HINDU</t>
  </si>
  <si>
    <t>Agarbathi Making</t>
  </si>
  <si>
    <t>08</t>
  </si>
  <si>
    <t>2</t>
  </si>
  <si>
    <t>2.46 Yrs</t>
  </si>
  <si>
    <t>03 Feb 2020</t>
  </si>
  <si>
    <t>&gt; 2 to 4 Years</t>
  </si>
  <si>
    <t>08-Jun-2023</t>
  </si>
  <si>
    <t>08-May-2025</t>
  </si>
  <si>
    <t/>
  </si>
  <si>
    <t>Open</t>
  </si>
  <si>
    <t>7091044395</t>
  </si>
  <si>
    <t>Satyendra Kumar Singh/SF0075615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</si>
</sst>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  <numFmt numFmtId="172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2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H5" sqref="H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BH3473</v>
      </c>
      <c r="D5" s="111" t="str">
        <f>IF('Physical Cash at Safe'!D28="Yes",'Physical Cash at Safe'!A4,'Borrower Wise Details'!C5)</f>
        <v>Nautan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45915</v>
      </c>
      <c r="H5" s="113" t="s">
        <v>89</v>
      </c>
      <c r="I5" s="112">
        <v>45917</v>
      </c>
      <c r="J5" s="115" t="str">
        <f>IF('Physical Cash at Safe'!D28="Yes",'Physical Cash at Safe'!E28,IF('Borrower Wise Details'!D5&lt;&gt;"",'Borrower Wise Details'!D5,""))</f>
        <v>FN25-26-02342</v>
      </c>
      <c r="K5" s="116">
        <v>1</v>
      </c>
      <c r="L5" s="117">
        <v>2700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RAJAN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SF0066577</v>
      </c>
      <c r="U5" s="120" t="s">
        <v>94</v>
      </c>
      <c r="V5" s="112">
        <v>45701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45924</v>
      </c>
      <c r="AA5" s="112">
        <v>45924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2700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2700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45936</v>
      </c>
      <c r="AH5" s="124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97</v>
      </c>
      <c r="B3" s="93"/>
      <c r="C3" s="93"/>
      <c r="D3" s="93"/>
      <c r="E3" s="93"/>
      <c r="F3" s="93"/>
      <c r="G3" s="93"/>
      <c r="H3" s="130" t="s">
        <v>98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39">
      <c r="A4" s="94" t="s">
        <v>55</v>
      </c>
      <c r="B4" s="95" t="s">
        <v>99</v>
      </c>
      <c r="C4" s="95" t="s">
        <v>100</v>
      </c>
      <c r="D4" s="95" t="s">
        <v>101</v>
      </c>
      <c r="E4" s="95" t="s">
        <v>102</v>
      </c>
      <c r="F4" s="95" t="s">
        <v>103</v>
      </c>
      <c r="G4" s="95" t="s">
        <v>104</v>
      </c>
      <c r="H4" s="95" t="s">
        <v>105</v>
      </c>
      <c r="I4" s="95" t="s">
        <v>106</v>
      </c>
      <c r="J4" s="95" t="s">
        <v>107</v>
      </c>
      <c r="K4" s="95" t="s">
        <v>108</v>
      </c>
      <c r="L4" s="95" t="s">
        <v>109</v>
      </c>
      <c r="M4" s="95" t="s">
        <v>110</v>
      </c>
      <c r="N4" s="95" t="s">
        <v>111</v>
      </c>
      <c r="O4" s="95" t="s">
        <v>112</v>
      </c>
      <c r="P4" s="95" t="s">
        <v>113</v>
      </c>
      <c r="Q4" s="95" t="s">
        <v>114</v>
      </c>
      <c r="R4" s="103" t="s">
        <v>115</v>
      </c>
    </row>
    <row r="5" spans="1:18" ht="24.75" customHeight="1">
      <c r="A5" s="96">
        <v>1</v>
      </c>
      <c r="B5" s="39" t="str">
        <f>IF('Fraud Investigation Report'!C5="","",'Fraud Investigation Report'!C5)</f>
        <v>BH3473</v>
      </c>
      <c r="C5" s="96" t="str">
        <f>IF('Fraud Investigation Report'!D5="","",'Fraud Investigation Report'!D5)</f>
        <v>Nautan</v>
      </c>
      <c r="D5" s="97" t="str">
        <f>IF(OR('Fraud Investigation Report'!R5="",'Fraud Investigation Report'!R5=0),"",'Fraud Investigation Report'!R5)</f>
        <v>RAJAN KUMAR</v>
      </c>
      <c r="E5" s="97" t="str">
        <f>IF(OR('Fraud Investigation Report'!T5="",'Fraud Investigation Report'!T5=0),"",'Fraud Investigation Report'!T5)</f>
        <v>SF0066577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FN25-26-02342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2700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2700</v>
      </c>
      <c r="O5" s="98">
        <f>IF('Fraud Investigation Report'!AD5="","",'Fraud Investigation Report'!AD5)</f>
        <v>0</v>
      </c>
      <c r="P5" s="101">
        <f>IF(AND(N5="",O5=""),"",IF(O5="",N5,N5-IF(ISNUMBER(O5),O5,0)))</f>
        <v>2700</v>
      </c>
      <c r="Q5" s="43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2" t="s">
        <v>52</v>
      </c>
      <c r="B1" s="153"/>
      <c r="C1" s="153"/>
      <c r="D1" s="153"/>
      <c r="E1" s="154"/>
    </row>
    <row r="2" spans="1:5" ht="18.5">
      <c r="A2" s="53"/>
      <c r="B2" s="155" t="s">
        <v>53</v>
      </c>
      <c r="C2" s="155"/>
      <c r="D2" s="155"/>
      <c r="E2" s="54"/>
    </row>
    <row r="3" spans="1:5">
      <c r="A3" s="55" t="s">
        <v>117</v>
      </c>
      <c r="B3" s="55" t="s">
        <v>118</v>
      </c>
      <c r="C3" s="55" t="s">
        <v>119</v>
      </c>
      <c r="D3" s="55" t="s">
        <v>120</v>
      </c>
      <c r="E3" s="55" t="s">
        <v>121</v>
      </c>
    </row>
    <row r="4" spans="1:5" ht="24" customHeight="1">
      <c r="A4" s="56" t="s">
        <v>122</v>
      </c>
      <c r="B4" s="41" t="s">
        <v>123</v>
      </c>
      <c r="C4" s="13" t="s">
        <v>124</v>
      </c>
      <c r="D4" s="41" t="s">
        <v>125</v>
      </c>
      <c r="E4" s="41">
        <v>0</v>
      </c>
    </row>
    <row r="5" spans="1:5" ht="35.25" customHeight="1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</row>
    <row r="6" spans="1:5" ht="25.5" customHeight="1">
      <c r="A6" s="58" t="s">
        <v>131</v>
      </c>
      <c r="B6" s="59">
        <v>45924</v>
      </c>
      <c r="C6" s="59">
        <v>45923</v>
      </c>
      <c r="D6" s="59">
        <v>45924</v>
      </c>
      <c r="E6" s="60">
        <v>0.28472222222222199</v>
      </c>
    </row>
    <row r="7" spans="1:5" ht="15.5">
      <c r="A7" s="156" t="s">
        <v>132</v>
      </c>
      <c r="B7" s="157"/>
      <c r="C7" s="157"/>
      <c r="D7" s="157"/>
      <c r="E7" s="157"/>
    </row>
    <row r="8" spans="1:5" ht="15" customHeight="1">
      <c r="A8" s="162" t="s">
        <v>133</v>
      </c>
      <c r="B8" s="158" t="s">
        <v>134</v>
      </c>
      <c r="C8" s="159"/>
      <c r="D8" s="160" t="s">
        <v>135</v>
      </c>
      <c r="E8" s="161"/>
    </row>
    <row r="9" spans="1:5">
      <c r="A9" s="163"/>
      <c r="B9" s="61" t="s">
        <v>136</v>
      </c>
      <c r="C9" s="62" t="s">
        <v>137</v>
      </c>
      <c r="D9" s="62" t="s">
        <v>136</v>
      </c>
      <c r="E9" s="62" t="s">
        <v>137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22</v>
      </c>
      <c r="C11" s="65">
        <f>B11*A11</f>
        <v>11000</v>
      </c>
      <c r="D11" s="67">
        <v>22</v>
      </c>
      <c r="E11" s="65">
        <f t="shared" ref="E11:E17" si="0">D11*A11</f>
        <v>11000</v>
      </c>
    </row>
    <row r="12" spans="1:5">
      <c r="A12" s="66">
        <v>200</v>
      </c>
      <c r="B12" s="67">
        <v>9</v>
      </c>
      <c r="C12" s="65">
        <f>B12*A12</f>
        <v>1800</v>
      </c>
      <c r="D12" s="67">
        <v>9</v>
      </c>
      <c r="E12" s="65">
        <f t="shared" si="0"/>
        <v>1800</v>
      </c>
    </row>
    <row r="13" spans="1:5">
      <c r="A13" s="66">
        <v>100</v>
      </c>
      <c r="B13" s="67">
        <v>4</v>
      </c>
      <c r="C13" s="65">
        <f t="shared" ref="C13:C17" si="1">B13*A13</f>
        <v>400</v>
      </c>
      <c r="D13" s="67">
        <v>4</v>
      </c>
      <c r="E13" s="65">
        <f t="shared" si="0"/>
        <v>400</v>
      </c>
    </row>
    <row r="14" spans="1:5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>
      <c r="A15" s="66">
        <v>20</v>
      </c>
      <c r="B15" s="67">
        <v>3</v>
      </c>
      <c r="C15" s="65">
        <f t="shared" si="1"/>
        <v>60</v>
      </c>
      <c r="D15" s="67">
        <v>3</v>
      </c>
      <c r="E15" s="65">
        <f t="shared" si="0"/>
        <v>60</v>
      </c>
    </row>
    <row r="16" spans="1:5">
      <c r="A16" s="66">
        <v>10</v>
      </c>
      <c r="B16" s="67">
        <v>5</v>
      </c>
      <c r="C16" s="65">
        <f t="shared" si="1"/>
        <v>50</v>
      </c>
      <c r="D16" s="67">
        <v>5</v>
      </c>
      <c r="E16" s="65">
        <f t="shared" si="0"/>
        <v>50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138</v>
      </c>
      <c r="B18" s="69">
        <v>0</v>
      </c>
      <c r="C18" s="65">
        <f>B18</f>
        <v>0</v>
      </c>
      <c r="D18" s="69">
        <v>0</v>
      </c>
      <c r="E18" s="70">
        <f>D18</f>
        <v>0</v>
      </c>
    </row>
    <row r="19" spans="1:5">
      <c r="A19" s="71"/>
      <c r="B19" s="72" t="s">
        <v>139</v>
      </c>
      <c r="C19" s="73">
        <f>SUM(C10:C18)</f>
        <v>13310</v>
      </c>
      <c r="D19" s="72" t="s">
        <v>139</v>
      </c>
      <c r="E19" s="73">
        <f>SUM(E10:E18)</f>
        <v>13310</v>
      </c>
    </row>
    <row r="20" spans="1:5" ht="30" customHeight="1">
      <c r="A20" s="147" t="s">
        <v>140</v>
      </c>
      <c r="B20" s="148"/>
      <c r="C20" s="74">
        <v>13310</v>
      </c>
      <c r="D20" s="75" t="s">
        <v>141</v>
      </c>
      <c r="E20" s="76">
        <v>0</v>
      </c>
    </row>
    <row r="21" spans="1:5" ht="30" customHeight="1">
      <c r="A21" s="149" t="s">
        <v>142</v>
      </c>
      <c r="B21" s="150"/>
      <c r="C21" s="76">
        <v>0</v>
      </c>
      <c r="D21" s="75" t="s">
        <v>143</v>
      </c>
      <c r="E21" s="76">
        <v>0</v>
      </c>
    </row>
    <row r="22" spans="1:5" ht="30" customHeight="1">
      <c r="A22" s="149" t="s">
        <v>144</v>
      </c>
      <c r="B22" s="150"/>
      <c r="C22" s="76">
        <v>0</v>
      </c>
      <c r="D22" s="77" t="s">
        <v>145</v>
      </c>
      <c r="E22" s="76"/>
    </row>
    <row r="23" spans="1:5" ht="30" customHeight="1">
      <c r="A23" s="149" t="s">
        <v>146</v>
      </c>
      <c r="B23" s="150"/>
      <c r="C23" s="78">
        <f>(C19+C21)-(E20+E21)-E19</f>
        <v>0</v>
      </c>
      <c r="D23" s="79" t="s">
        <v>147</v>
      </c>
      <c r="E23" s="76"/>
    </row>
    <row r="24" spans="1:5" ht="82.5" customHeight="1">
      <c r="A24" s="75" t="s">
        <v>148</v>
      </c>
      <c r="B24" s="151"/>
      <c r="C24" s="151"/>
      <c r="D24" s="151"/>
      <c r="E24" s="151"/>
    </row>
    <row r="25" spans="1:5" ht="57.75" customHeight="1">
      <c r="A25" s="80" t="s">
        <v>149</v>
      </c>
      <c r="B25" s="138"/>
      <c r="C25" s="138"/>
      <c r="D25" s="138"/>
      <c r="E25" s="138"/>
    </row>
    <row r="26" spans="1:5" ht="20.149999999999999" customHeight="1">
      <c r="A26" s="139" t="s">
        <v>150</v>
      </c>
      <c r="B26" s="139"/>
      <c r="C26" s="139"/>
      <c r="D26" s="139"/>
      <c r="E26" s="139"/>
    </row>
    <row r="27" spans="1:5" ht="27.75" customHeight="1">
      <c r="A27" s="81" t="s">
        <v>151</v>
      </c>
      <c r="B27" s="81" t="s">
        <v>152</v>
      </c>
      <c r="C27" s="81" t="s">
        <v>153</v>
      </c>
      <c r="D27" s="81" t="s">
        <v>154</v>
      </c>
      <c r="E27" s="81" t="s">
        <v>155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156</v>
      </c>
      <c r="B29" s="84" t="s">
        <v>157</v>
      </c>
      <c r="C29" s="81" t="s">
        <v>158</v>
      </c>
      <c r="D29" s="140" t="s">
        <v>159</v>
      </c>
      <c r="E29" s="141"/>
    </row>
    <row r="30" spans="1:5" ht="40" customHeight="1">
      <c r="A30" s="85"/>
      <c r="B30" s="85"/>
      <c r="C30" s="86">
        <f>A30-B30</f>
        <v>0</v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7" t="s">
        <v>160</v>
      </c>
      <c r="B32" s="14" t="s">
        <v>161</v>
      </c>
      <c r="C32" s="87" t="s">
        <v>162</v>
      </c>
      <c r="D32" s="131" t="s">
        <v>163</v>
      </c>
      <c r="E32" s="132"/>
    </row>
    <row r="33" spans="1:5" ht="18" customHeight="1">
      <c r="A33" s="87" t="s">
        <v>164</v>
      </c>
      <c r="B33" s="14" t="s">
        <v>165</v>
      </c>
      <c r="C33" s="88" t="s">
        <v>166</v>
      </c>
      <c r="D33" s="133" t="s">
        <v>167</v>
      </c>
      <c r="E33" s="134"/>
    </row>
    <row r="34" spans="1:5" ht="26">
      <c r="A34" s="88" t="s">
        <v>168</v>
      </c>
      <c r="B34" s="14" t="s">
        <v>169</v>
      </c>
      <c r="C34" s="88" t="s">
        <v>170</v>
      </c>
      <c r="D34" s="135" t="s">
        <v>171</v>
      </c>
      <c r="E34" s="136"/>
    </row>
    <row r="35" spans="1:5" ht="26">
      <c r="A35" s="88" t="s">
        <v>172</v>
      </c>
      <c r="B35" s="14" t="s">
        <v>173</v>
      </c>
      <c r="C35" s="88" t="s">
        <v>174</v>
      </c>
      <c r="D35" s="135" t="s">
        <v>175</v>
      </c>
      <c r="E35" s="136"/>
    </row>
    <row r="36" spans="1:5" ht="25.5" customHeight="1">
      <c r="A36" s="88" t="s">
        <v>176</v>
      </c>
      <c r="B36" s="14" t="s">
        <v>177</v>
      </c>
      <c r="C36" s="88" t="s">
        <v>178</v>
      </c>
      <c r="D36" s="137" t="s">
        <v>179</v>
      </c>
      <c r="E36" s="13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4.453125" style="30" customWidth="1"/>
    <col min="2" max="2" width="13.26953125" style="30" customWidth="1"/>
    <col min="3" max="3" width="13.453125" style="30" bestFit="1" customWidth="1"/>
    <col min="4" max="4" width="18.36328125" style="30" bestFit="1" customWidth="1"/>
    <col min="5" max="5" width="17.1796875" style="30" bestFit="1" customWidth="1"/>
    <col min="6" max="6" width="22.453125" style="30" bestFit="1" customWidth="1"/>
    <col min="7" max="7" width="20.7265625" style="30" customWidth="1"/>
    <col min="8" max="8" width="20.81640625" style="30" customWidth="1"/>
    <col min="9" max="9" width="14.81640625" style="30" customWidth="1"/>
    <col min="10" max="10" width="14.36328125" style="30" customWidth="1"/>
    <col min="11" max="11" width="21.453125" style="30" customWidth="1"/>
    <col min="12" max="12" width="17.26953125" style="30" customWidth="1"/>
    <col min="13" max="13" width="18.7265625" style="31" customWidth="1"/>
    <col min="14" max="14" width="15.54296875" style="30" customWidth="1"/>
    <col min="15" max="15" width="17.1796875" style="30" customWidth="1"/>
    <col min="16" max="16" width="33.26953125" style="30" customWidth="1"/>
    <col min="17" max="17" width="16.54296875" style="30" customWidth="1"/>
    <col min="18" max="18" width="17.453125" style="30" customWidth="1"/>
    <col min="19" max="19" width="20.1796875" style="30" customWidth="1"/>
    <col min="20" max="20" width="20.54296875" style="30" customWidth="1"/>
    <col min="21" max="21" width="18" style="30" customWidth="1"/>
    <col min="22" max="22" width="22.7265625" style="30" customWidth="1"/>
    <col min="23" max="23" width="52.1796875" style="30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180</v>
      </c>
      <c r="E3" s="35" t="s">
        <v>181</v>
      </c>
      <c r="F3" s="35" t="s">
        <v>182</v>
      </c>
      <c r="U3" s="35" t="s">
        <v>181</v>
      </c>
      <c r="V3" s="35" t="s">
        <v>182</v>
      </c>
    </row>
    <row r="4" spans="1:23" ht="42.75" customHeight="1">
      <c r="A4" s="36" t="s">
        <v>55</v>
      </c>
      <c r="B4" s="37" t="s">
        <v>183</v>
      </c>
      <c r="C4" s="37" t="s">
        <v>100</v>
      </c>
      <c r="D4" s="37" t="s">
        <v>184</v>
      </c>
      <c r="E4" s="37" t="s">
        <v>185</v>
      </c>
      <c r="F4" s="37" t="s">
        <v>186</v>
      </c>
      <c r="G4" s="37" t="s">
        <v>187</v>
      </c>
      <c r="H4" s="37" t="s">
        <v>188</v>
      </c>
      <c r="I4" s="37" t="s">
        <v>189</v>
      </c>
      <c r="J4" s="37" t="s">
        <v>190</v>
      </c>
      <c r="K4" s="37" t="s">
        <v>191</v>
      </c>
      <c r="L4" s="37" t="s">
        <v>192</v>
      </c>
      <c r="M4" s="44" t="s">
        <v>193</v>
      </c>
      <c r="N4" s="37" t="s">
        <v>194</v>
      </c>
      <c r="O4" s="37" t="s">
        <v>195</v>
      </c>
      <c r="P4" s="37" t="s">
        <v>196</v>
      </c>
      <c r="Q4" s="37" t="s">
        <v>197</v>
      </c>
      <c r="R4" s="37" t="s">
        <v>198</v>
      </c>
      <c r="S4" s="37" t="s">
        <v>199</v>
      </c>
      <c r="T4" s="37" t="s">
        <v>200</v>
      </c>
      <c r="U4" s="37" t="s">
        <v>201</v>
      </c>
      <c r="V4" s="37" t="s">
        <v>8</v>
      </c>
      <c r="W4" s="37" t="s">
        <v>202</v>
      </c>
    </row>
    <row r="5" spans="1:23" ht="25" customHeight="1">
      <c r="A5" s="38">
        <v>1</v>
      </c>
      <c r="B5" s="39" t="str">
        <f>IF('Loan Outstanding Report'!$G$5="","",'Loan Outstanding Report'!$G$5)</f>
        <v>BH3473</v>
      </c>
      <c r="C5" s="40" t="str">
        <f>IF('Loan Outstanding Report'!$H$5="","",'Loan Outstanding Report'!$H$5)</f>
        <v>Nautan</v>
      </c>
      <c r="D5" s="41" t="s">
        <v>203</v>
      </c>
      <c r="E5" s="42">
        <v>45924</v>
      </c>
      <c r="F5" s="14" t="s">
        <v>204</v>
      </c>
      <c r="G5" s="43" t="s">
        <v>205</v>
      </c>
      <c r="H5" s="43" t="s">
        <v>206</v>
      </c>
      <c r="I5" s="13" t="s">
        <v>207</v>
      </c>
      <c r="J5" s="13" t="s">
        <v>208</v>
      </c>
      <c r="K5" s="13" t="s">
        <v>209</v>
      </c>
      <c r="L5" s="13">
        <v>351355706</v>
      </c>
      <c r="M5" s="13" t="s">
        <v>210</v>
      </c>
      <c r="N5" s="15">
        <v>50000</v>
      </c>
      <c r="O5" s="15">
        <v>2700</v>
      </c>
      <c r="P5" s="45" t="s">
        <v>9</v>
      </c>
      <c r="Q5" s="49">
        <v>45696</v>
      </c>
      <c r="R5" s="48">
        <v>2700</v>
      </c>
      <c r="S5" s="48">
        <v>0</v>
      </c>
      <c r="T5" s="48">
        <v>0</v>
      </c>
      <c r="U5" s="50">
        <f t="shared" ref="U5" si="0">IF(AND(ISBLANK(R5),ISBLANK(S5),ISBLANK(T5)),"",R5-(S5+T5))</f>
        <v>2700</v>
      </c>
      <c r="V5" s="28" t="s">
        <v>7</v>
      </c>
      <c r="W5" s="29" t="s">
        <v>211</v>
      </c>
    </row>
    <row r="6" spans="1:23" ht="2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6"/>
      <c r="J6" s="46"/>
      <c r="K6" s="46"/>
      <c r="L6" s="47"/>
      <c r="M6" s="42"/>
      <c r="N6" s="48"/>
      <c r="O6" s="48"/>
      <c r="P6" s="45"/>
      <c r="Q6" s="49"/>
      <c r="R6" s="48"/>
      <c r="S6" s="48"/>
      <c r="T6" s="48"/>
      <c r="U6" s="50" t="str">
        <f t="shared" ref="U6:U69" si="1">IF(AND(ISBLANK(R6),ISBLANK(S6),ISBLANK(T6)),"",R6-(S6+T6))</f>
        <v/>
      </c>
      <c r="V6" s="28"/>
      <c r="W6" s="51"/>
    </row>
    <row r="7" spans="1:23" ht="2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8"/>
      <c r="W7" s="51"/>
    </row>
    <row r="8" spans="1:23" ht="2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8"/>
      <c r="W8" s="51"/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8"/>
      <c r="W9" s="51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8"/>
      <c r="W10" s="51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8"/>
      <c r="W11" s="51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8"/>
      <c r="W12" s="51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8"/>
      <c r="W13" s="51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8"/>
      <c r="W14" s="51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8"/>
      <c r="W15" s="51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8"/>
      <c r="W16" s="51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8"/>
      <c r="W17" s="51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8"/>
      <c r="W18" s="51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8"/>
      <c r="W19" s="51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8"/>
      <c r="W20" s="51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8"/>
      <c r="W21" s="51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8"/>
      <c r="W22" s="51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8"/>
      <c r="W23" s="51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8"/>
      <c r="W24" s="51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8"/>
      <c r="W25" s="51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8"/>
      <c r="W26" s="51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8"/>
      <c r="W27" s="51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8"/>
      <c r="W28" s="51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8"/>
      <c r="W29" s="51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8"/>
      <c r="W30" s="51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8"/>
      <c r="W31" s="51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8"/>
      <c r="W32" s="51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8"/>
      <c r="W33" s="51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8"/>
      <c r="W34" s="51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8"/>
      <c r="W35" s="51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8"/>
      <c r="W36" s="51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8"/>
      <c r="W37" s="51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8"/>
      <c r="W38" s="51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8"/>
      <c r="W39" s="51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8"/>
      <c r="W40" s="51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8"/>
      <c r="W41" s="51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8"/>
      <c r="W42" s="51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8"/>
      <c r="W43" s="51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8"/>
      <c r="W44" s="51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8"/>
      <c r="W45" s="51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8"/>
      <c r="W46" s="51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8"/>
      <c r="W47" s="51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8"/>
      <c r="W48" s="51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8"/>
      <c r="W49" s="51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8"/>
      <c r="W50" s="51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8"/>
      <c r="W51" s="51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8"/>
      <c r="W52" s="51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8"/>
      <c r="W53" s="51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8"/>
      <c r="W54" s="51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8"/>
      <c r="W55" s="51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8"/>
      <c r="W56" s="51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8"/>
      <c r="W57" s="51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8"/>
      <c r="W58" s="51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8"/>
      <c r="W59" s="51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8"/>
      <c r="W60" s="51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8"/>
      <c r="W61" s="51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8"/>
      <c r="W62" s="51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8"/>
      <c r="W63" s="51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8"/>
      <c r="W64" s="51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8"/>
      <c r="W65" s="51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8"/>
      <c r="W66" s="51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8"/>
      <c r="W67" s="51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8"/>
      <c r="W68" s="51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8"/>
      <c r="W69" s="51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8"/>
      <c r="W70" s="51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8"/>
      <c r="W71" s="51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8"/>
      <c r="W72" s="51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8"/>
      <c r="W73" s="51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8"/>
      <c r="W74" s="51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8"/>
      <c r="W75" s="51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8"/>
      <c r="W76" s="51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8"/>
      <c r="W77" s="51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8"/>
      <c r="W78" s="51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8"/>
      <c r="W79" s="51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8"/>
      <c r="W80" s="51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8"/>
      <c r="W81" s="51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8"/>
      <c r="W82" s="51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8"/>
      <c r="W83" s="51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8"/>
      <c r="W84" s="51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8"/>
      <c r="W85" s="51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8"/>
      <c r="W86" s="51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8"/>
      <c r="W87" s="51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8"/>
      <c r="W88" s="51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8"/>
      <c r="W89" s="51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8"/>
      <c r="W90" s="51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8"/>
      <c r="W91" s="51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8"/>
      <c r="W92" s="51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8"/>
      <c r="W93" s="51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8"/>
      <c r="W94" s="51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8"/>
      <c r="W95" s="51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8"/>
      <c r="W96" s="51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8"/>
      <c r="W97" s="51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8"/>
      <c r="W98" s="51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8"/>
      <c r="W99" s="51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8"/>
      <c r="W100" s="51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8"/>
      <c r="W101" s="51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8"/>
      <c r="W102" s="51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8"/>
      <c r="W103" s="51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8"/>
      <c r="W104" s="51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8"/>
      <c r="W105" s="51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8"/>
      <c r="W106" s="51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8"/>
      <c r="W107" s="51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8"/>
      <c r="W108" s="51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8"/>
      <c r="W109" s="51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8"/>
      <c r="W110" s="51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8"/>
      <c r="W111" s="51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8"/>
      <c r="W112" s="51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8"/>
      <c r="W113" s="51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8"/>
      <c r="W114" s="51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8"/>
      <c r="W115" s="51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8"/>
      <c r="W116" s="51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8"/>
      <c r="W117" s="51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8"/>
      <c r="W118" s="51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8"/>
      <c r="W119" s="51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8"/>
      <c r="W120" s="51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8"/>
      <c r="W121" s="51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8"/>
      <c r="W122" s="51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8"/>
      <c r="W123" s="51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8"/>
      <c r="W124" s="51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8"/>
      <c r="W125" s="51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8"/>
      <c r="W126" s="51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8"/>
      <c r="W127" s="51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8"/>
      <c r="W128" s="51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8"/>
      <c r="W129" s="51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8"/>
      <c r="W130" s="51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8"/>
      <c r="W131" s="51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8"/>
      <c r="W132" s="51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8"/>
      <c r="W133" s="51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8"/>
      <c r="W135" s="51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8"/>
      <c r="W136" s="51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8"/>
      <c r="W137" s="51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8"/>
      <c r="W138" s="51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8"/>
      <c r="W139" s="51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8"/>
      <c r="W140" s="51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8"/>
      <c r="W141" s="51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8"/>
      <c r="W142" s="51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8"/>
      <c r="W143" s="51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8"/>
      <c r="W144" s="51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8"/>
      <c r="W145" s="51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8"/>
      <c r="W146" s="51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8"/>
      <c r="W147" s="51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8"/>
      <c r="W148" s="51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8"/>
      <c r="W149" s="51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8"/>
      <c r="W150" s="51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8"/>
      <c r="W151" s="51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8"/>
      <c r="W152" s="51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8"/>
      <c r="W153" s="51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8"/>
      <c r="W154" s="51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8"/>
      <c r="W155" s="51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8"/>
      <c r="W156" s="51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8"/>
      <c r="W157" s="51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8"/>
      <c r="W158" s="51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8"/>
      <c r="W159" s="51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8"/>
      <c r="W160" s="51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8"/>
      <c r="W161" s="51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8"/>
      <c r="W162" s="51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8"/>
      <c r="W163" s="51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8"/>
      <c r="W164" s="51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8"/>
      <c r="W165" s="51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8"/>
      <c r="W166" s="51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8"/>
      <c r="W167" s="51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8"/>
      <c r="W168" s="51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8"/>
      <c r="W169" s="51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8"/>
      <c r="W170" s="51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8"/>
      <c r="W171" s="51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8"/>
      <c r="W172" s="51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8"/>
      <c r="W173" s="51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8"/>
      <c r="W174" s="51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8"/>
      <c r="W175" s="51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8"/>
      <c r="W176" s="51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8"/>
      <c r="W177" s="51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8"/>
      <c r="W178" s="51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8"/>
      <c r="W179" s="51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8"/>
      <c r="W180" s="51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8"/>
      <c r="W181" s="51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8"/>
      <c r="W182" s="51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8"/>
      <c r="W183" s="51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8"/>
      <c r="W184" s="51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8"/>
      <c r="W185" s="51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8"/>
      <c r="W186" s="51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8"/>
      <c r="W187" s="51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8"/>
      <c r="W188" s="51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8"/>
      <c r="W189" s="51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8"/>
      <c r="W190" s="51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8"/>
      <c r="W191" s="51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8"/>
      <c r="W192" s="51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8"/>
      <c r="W193" s="51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8"/>
      <c r="W194" s="51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8"/>
      <c r="W195" s="51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8"/>
      <c r="W196" s="51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8"/>
      <c r="W197" s="51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8"/>
      <c r="W199" s="51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8"/>
      <c r="W200" s="51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8"/>
      <c r="W201" s="51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8"/>
      <c r="W202" s="51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8"/>
      <c r="W203" s="51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8"/>
      <c r="W204" s="51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8"/>
      <c r="W205" s="51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8"/>
      <c r="W206" s="51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8"/>
      <c r="W207" s="51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8"/>
      <c r="W208" s="51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8"/>
      <c r="W209" s="51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8"/>
      <c r="W210" s="51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8"/>
      <c r="W211" s="51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8"/>
      <c r="W212" s="51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8"/>
      <c r="W213" s="51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8"/>
      <c r="W214" s="51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8"/>
      <c r="W215" s="51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8"/>
      <c r="W216" s="51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8"/>
      <c r="W217" s="51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8"/>
      <c r="W218" s="51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8"/>
      <c r="W219" s="51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8"/>
      <c r="W220" s="51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8"/>
      <c r="W221" s="51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8"/>
      <c r="W222" s="51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8"/>
      <c r="W223" s="51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8"/>
      <c r="W224" s="51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8"/>
      <c r="W225" s="51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8"/>
      <c r="W226" s="51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8"/>
      <c r="W227" s="51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8"/>
      <c r="W228" s="51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8"/>
      <c r="W229" s="51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8"/>
      <c r="W230" s="51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8"/>
      <c r="W231" s="51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8"/>
      <c r="W232" s="51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8"/>
      <c r="W233" s="51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8"/>
      <c r="W234" s="51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8"/>
      <c r="W235" s="51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8"/>
      <c r="W236" s="51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8"/>
      <c r="W237" s="51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8"/>
      <c r="W238" s="51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8"/>
      <c r="W239" s="51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8"/>
      <c r="W240" s="51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8"/>
      <c r="W241" s="51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8"/>
      <c r="W242" s="51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8"/>
      <c r="W243" s="51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8"/>
      <c r="W244" s="51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8"/>
      <c r="W245" s="51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8"/>
      <c r="W246" s="51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8"/>
      <c r="W247" s="51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8"/>
      <c r="W248" s="51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8"/>
      <c r="W249" s="51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8"/>
      <c r="W250" s="51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8"/>
      <c r="W251" s="51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8"/>
      <c r="W252" s="51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8"/>
      <c r="W253" s="51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8"/>
      <c r="W254" s="51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8"/>
      <c r="W255" s="51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8"/>
      <c r="W256" s="51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8"/>
      <c r="W257" s="51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8"/>
      <c r="W258" s="51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8"/>
      <c r="W259" s="51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8"/>
      <c r="W260" s="51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8"/>
      <c r="W261" s="51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8"/>
      <c r="W263" s="51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8"/>
      <c r="W264" s="51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8"/>
      <c r="W265" s="51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8"/>
      <c r="W266" s="51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8"/>
      <c r="W267" s="51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8"/>
      <c r="W268" s="51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8"/>
      <c r="W269" s="51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8"/>
      <c r="W270" s="51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8"/>
      <c r="W271" s="51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8"/>
      <c r="W272" s="51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8"/>
      <c r="W273" s="51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8"/>
      <c r="W274" s="51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8"/>
      <c r="W275" s="51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8"/>
      <c r="W276" s="51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8"/>
      <c r="W277" s="51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8"/>
      <c r="W278" s="51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8"/>
      <c r="W279" s="51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8"/>
      <c r="W280" s="51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8"/>
      <c r="W281" s="51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8"/>
      <c r="W282" s="51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8"/>
      <c r="W283" s="51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8"/>
      <c r="W284" s="51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8"/>
      <c r="W285" s="51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8"/>
      <c r="W286" s="51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8"/>
      <c r="W287" s="51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8"/>
      <c r="W288" s="51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8"/>
      <c r="W289" s="51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8"/>
      <c r="W290" s="51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8"/>
      <c r="W291" s="51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8"/>
      <c r="W292" s="51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8"/>
      <c r="W293" s="51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8"/>
      <c r="W294" s="51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8"/>
      <c r="W295" s="51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8"/>
      <c r="W296" s="51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8"/>
      <c r="W297" s="51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8"/>
      <c r="W298" s="51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8"/>
      <c r="W299" s="51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8"/>
      <c r="W300" s="51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8"/>
      <c r="W301" s="51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8"/>
      <c r="W302" s="51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8"/>
      <c r="W303" s="51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8"/>
      <c r="W304" s="51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8"/>
      <c r="W305" s="51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8"/>
      <c r="W306" s="51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8"/>
      <c r="W307" s="51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8"/>
      <c r="W308" s="51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8"/>
      <c r="W309" s="51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8"/>
      <c r="W310" s="51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8"/>
      <c r="W311" s="51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8"/>
      <c r="W312" s="51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8"/>
      <c r="W313" s="51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8"/>
      <c r="W314" s="51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8"/>
      <c r="W315" s="51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8"/>
      <c r="W316" s="51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8"/>
      <c r="W317" s="51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8"/>
      <c r="W318" s="51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8"/>
      <c r="W319" s="51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8"/>
      <c r="W320" s="51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8"/>
      <c r="W321" s="51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8"/>
      <c r="W322" s="51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8"/>
      <c r="W323" s="51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8"/>
      <c r="W324" s="51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8"/>
      <c r="W325" s="51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8"/>
      <c r="W327" s="51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8"/>
      <c r="W328" s="51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8"/>
      <c r="W329" s="51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8"/>
      <c r="W330" s="51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8"/>
      <c r="W331" s="51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8"/>
      <c r="W332" s="51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8"/>
      <c r="W333" s="51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8"/>
      <c r="W334" s="51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8"/>
      <c r="W335" s="51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8"/>
      <c r="W336" s="51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8"/>
      <c r="W337" s="51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8"/>
      <c r="W338" s="51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8"/>
      <c r="W339" s="51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8"/>
      <c r="W340" s="51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8"/>
      <c r="W341" s="51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8"/>
      <c r="W342" s="51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8"/>
      <c r="W343" s="51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8"/>
      <c r="W344" s="51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8"/>
      <c r="W345" s="51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8"/>
      <c r="W346" s="51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8"/>
      <c r="W347" s="51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8"/>
      <c r="W348" s="51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8"/>
      <c r="W349" s="51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8"/>
      <c r="W350" s="51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8"/>
      <c r="W351" s="51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8"/>
      <c r="W352" s="51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8"/>
      <c r="W353" s="51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8"/>
      <c r="W354" s="51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8"/>
      <c r="W355" s="51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8"/>
      <c r="W356" s="51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8"/>
      <c r="W357" s="51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8"/>
      <c r="W358" s="51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8"/>
      <c r="W359" s="51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8"/>
      <c r="W360" s="51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8"/>
      <c r="W361" s="51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8"/>
      <c r="W362" s="51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8"/>
      <c r="W363" s="51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8"/>
      <c r="W364" s="51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8"/>
      <c r="W365" s="51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8"/>
      <c r="W366" s="51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8"/>
      <c r="W367" s="51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8"/>
      <c r="W368" s="51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8"/>
      <c r="W369" s="51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8"/>
      <c r="W370" s="51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8"/>
      <c r="W371" s="51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8"/>
      <c r="W372" s="51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8"/>
      <c r="W373" s="51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8"/>
      <c r="W374" s="51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8"/>
      <c r="W375" s="51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8"/>
      <c r="W376" s="51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8"/>
      <c r="W377" s="51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8"/>
      <c r="W378" s="51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8"/>
      <c r="W379" s="51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8"/>
      <c r="W380" s="51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8"/>
      <c r="W381" s="51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8"/>
      <c r="W382" s="51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8"/>
      <c r="W383" s="51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8"/>
      <c r="W384" s="51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8"/>
      <c r="W385" s="51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8"/>
      <c r="W386" s="51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8"/>
      <c r="W387" s="51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8"/>
      <c r="W388" s="51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8"/>
      <c r="W389" s="51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8"/>
      <c r="W391" s="51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8"/>
      <c r="W392" s="51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8"/>
      <c r="W393" s="51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8"/>
      <c r="W394" s="51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8"/>
      <c r="W395" s="51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8"/>
      <c r="W396" s="51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8"/>
      <c r="W397" s="51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8"/>
      <c r="W398" s="51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8"/>
      <c r="W399" s="51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8"/>
      <c r="W400" s="51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8"/>
      <c r="W401" s="51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8"/>
      <c r="W402" s="51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8"/>
      <c r="W403" s="51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8"/>
      <c r="W404" s="51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8"/>
      <c r="W405" s="51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8"/>
      <c r="W406" s="51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8"/>
      <c r="W407" s="51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8"/>
      <c r="W408" s="51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8"/>
      <c r="W409" s="51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8"/>
      <c r="W410" s="51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8"/>
      <c r="W411" s="51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8"/>
      <c r="W412" s="51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8"/>
      <c r="W413" s="51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8"/>
      <c r="W414" s="51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8"/>
      <c r="W415" s="51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8"/>
      <c r="W416" s="51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8"/>
      <c r="W417" s="51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8"/>
      <c r="W418" s="51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8"/>
      <c r="W419" s="51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8"/>
      <c r="W420" s="51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8"/>
      <c r="W421" s="51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8"/>
      <c r="W422" s="51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8"/>
      <c r="W423" s="51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8"/>
      <c r="W424" s="51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8"/>
      <c r="W425" s="51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8"/>
      <c r="W426" s="51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8"/>
      <c r="W427" s="51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8"/>
      <c r="W428" s="51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8"/>
      <c r="W429" s="51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8"/>
      <c r="W430" s="51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8"/>
      <c r="W431" s="51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8"/>
      <c r="W432" s="51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8"/>
      <c r="W433" s="51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8"/>
      <c r="W434" s="51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8"/>
      <c r="W435" s="51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8"/>
      <c r="W436" s="51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8"/>
      <c r="W437" s="51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8"/>
      <c r="W438" s="51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8"/>
      <c r="W439" s="51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8"/>
      <c r="W440" s="51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8"/>
      <c r="W441" s="51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8"/>
      <c r="W442" s="51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8"/>
      <c r="W443" s="51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8"/>
      <c r="W444" s="51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8"/>
      <c r="W445" s="51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8"/>
      <c r="W446" s="51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8"/>
      <c r="W447" s="51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8"/>
      <c r="W448" s="51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8"/>
      <c r="W449" s="51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8"/>
      <c r="W450" s="51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8"/>
      <c r="W451" s="51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8"/>
      <c r="W452" s="51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8"/>
      <c r="W453" s="51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8"/>
      <c r="W455" s="51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8"/>
      <c r="W456" s="51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8"/>
      <c r="W457" s="51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8"/>
      <c r="W458" s="51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8"/>
      <c r="W459" s="51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8"/>
      <c r="W460" s="51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8"/>
      <c r="W461" s="51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8"/>
      <c r="W462" s="51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8"/>
      <c r="W463" s="51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8"/>
      <c r="W464" s="51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8"/>
      <c r="W465" s="51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8"/>
      <c r="W466" s="51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8"/>
      <c r="W467" s="51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8"/>
      <c r="W468" s="51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8"/>
      <c r="W469" s="51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8"/>
      <c r="W470" s="51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8"/>
      <c r="W471" s="51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8"/>
      <c r="W472" s="51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8"/>
      <c r="W473" s="51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8"/>
      <c r="W474" s="51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8"/>
      <c r="W475" s="51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8"/>
      <c r="W476" s="51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8"/>
      <c r="W477" s="51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8"/>
      <c r="W478" s="51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8"/>
      <c r="W479" s="51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8"/>
      <c r="W480" s="51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8"/>
      <c r="W481" s="51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8"/>
      <c r="W482" s="51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8"/>
      <c r="W483" s="51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8"/>
      <c r="W484" s="51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8"/>
      <c r="W485" s="51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8"/>
      <c r="W486" s="51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8"/>
      <c r="W487" s="51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8"/>
      <c r="W488" s="51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8"/>
      <c r="W489" s="51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8"/>
      <c r="W490" s="51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8"/>
      <c r="W491" s="51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8"/>
      <c r="W492" s="51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8"/>
      <c r="W493" s="51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8"/>
      <c r="W494" s="51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8"/>
      <c r="W495" s="51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8"/>
      <c r="W496" s="51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8"/>
      <c r="W497" s="51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8"/>
      <c r="W498" s="51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8"/>
      <c r="W499" s="51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8"/>
      <c r="W500" s="51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8"/>
      <c r="W501" s="51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8"/>
      <c r="W502" s="51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8"/>
      <c r="W503" s="51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8"/>
      <c r="W504" s="51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8"/>
      <c r="W505" s="51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8"/>
      <c r="W506" s="51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8"/>
      <c r="W507" s="51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8"/>
      <c r="W508" s="51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8"/>
      <c r="W509" s="51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8"/>
      <c r="W510" s="51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8"/>
      <c r="W511" s="51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8"/>
      <c r="W512" s="51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8"/>
      <c r="W513" s="51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8"/>
      <c r="W514" s="51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8"/>
      <c r="W515" s="51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8"/>
      <c r="W516" s="51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8"/>
      <c r="W517" s="51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8"/>
      <c r="W519" s="51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8"/>
      <c r="W520" s="51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8"/>
      <c r="W521" s="51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8"/>
      <c r="W522" s="51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8"/>
      <c r="W523" s="51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8"/>
      <c r="W524" s="51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8"/>
      <c r="W525" s="51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8"/>
      <c r="W526" s="51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8"/>
      <c r="W527" s="51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8"/>
      <c r="W528" s="51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8"/>
      <c r="W529" s="51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8"/>
      <c r="W530" s="51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8"/>
      <c r="W531" s="51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8"/>
      <c r="W532" s="51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8"/>
      <c r="W533" s="51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8"/>
      <c r="W534" s="51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8"/>
      <c r="W535" s="51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8"/>
      <c r="W536" s="51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8"/>
      <c r="W537" s="51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8"/>
      <c r="W538" s="51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8"/>
      <c r="W539" s="51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8"/>
      <c r="W540" s="51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8"/>
      <c r="W541" s="51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8"/>
      <c r="W542" s="51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8"/>
      <c r="W543" s="51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8"/>
      <c r="W544" s="51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8"/>
      <c r="W545" s="51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8"/>
      <c r="W546" s="51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8"/>
      <c r="W547" s="51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8"/>
      <c r="W548" s="51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8"/>
      <c r="W549" s="51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8"/>
      <c r="W550" s="51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8"/>
      <c r="W551" s="51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8"/>
      <c r="W552" s="51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8"/>
      <c r="W553" s="51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8"/>
      <c r="W554" s="51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8"/>
      <c r="W555" s="51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8"/>
      <c r="W556" s="51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8"/>
      <c r="W557" s="51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8"/>
      <c r="W558" s="51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8"/>
      <c r="W559" s="51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8"/>
      <c r="W560" s="51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8"/>
      <c r="W561" s="51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8"/>
      <c r="W562" s="51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8"/>
      <c r="W563" s="51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8"/>
      <c r="W564" s="51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8"/>
      <c r="W565" s="51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8"/>
      <c r="W566" s="51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8"/>
      <c r="W567" s="51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8"/>
      <c r="W568" s="51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8"/>
      <c r="W569" s="51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8"/>
      <c r="W570" s="51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8"/>
      <c r="W571" s="51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8"/>
      <c r="W572" s="51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8"/>
      <c r="W573" s="51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8"/>
      <c r="W574" s="51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8"/>
      <c r="W575" s="51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8"/>
      <c r="W576" s="51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8"/>
      <c r="W577" s="51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8"/>
      <c r="W578" s="51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8"/>
      <c r="W579" s="51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8"/>
      <c r="W580" s="51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8"/>
      <c r="W581" s="51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8"/>
      <c r="W583" s="51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8"/>
      <c r="W584" s="51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8"/>
      <c r="W585" s="51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8"/>
      <c r="W586" s="51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8"/>
      <c r="W587" s="51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8"/>
      <c r="W588" s="51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8"/>
      <c r="W589" s="51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8"/>
      <c r="W590" s="51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8"/>
      <c r="W591" s="51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8"/>
      <c r="W592" s="51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8"/>
      <c r="W593" s="51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8"/>
      <c r="W594" s="51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8"/>
      <c r="W595" s="51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8"/>
      <c r="W596" s="51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8"/>
      <c r="W597" s="51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8"/>
      <c r="W598" s="51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8"/>
      <c r="W599" s="51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8"/>
      <c r="W600" s="51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8"/>
      <c r="W601" s="51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8"/>
      <c r="W602" s="51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8"/>
      <c r="W603" s="51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8"/>
      <c r="W604" s="51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8"/>
      <c r="W605" s="51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8"/>
      <c r="W606" s="51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8"/>
      <c r="W607" s="51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8"/>
      <c r="W608" s="51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8"/>
      <c r="W609" s="51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8"/>
      <c r="W610" s="51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8"/>
      <c r="W611" s="51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8"/>
      <c r="W612" s="51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8"/>
      <c r="W613" s="51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8"/>
      <c r="W614" s="51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8"/>
      <c r="W615" s="51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8"/>
      <c r="W616" s="51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8"/>
      <c r="W617" s="51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8"/>
      <c r="W618" s="51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8"/>
      <c r="W619" s="51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8"/>
      <c r="W620" s="51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8"/>
      <c r="W621" s="51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8"/>
      <c r="W622" s="51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8"/>
      <c r="W623" s="51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8"/>
      <c r="W624" s="51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8"/>
      <c r="W625" s="51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8"/>
      <c r="W626" s="51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8"/>
      <c r="W627" s="51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8"/>
      <c r="W628" s="51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8"/>
      <c r="W629" s="51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8"/>
      <c r="W630" s="51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8"/>
      <c r="W631" s="51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8"/>
      <c r="W632" s="51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8"/>
      <c r="W633" s="51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8"/>
      <c r="W634" s="51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8"/>
      <c r="W635" s="51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8"/>
      <c r="W636" s="51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8"/>
      <c r="W637" s="51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8"/>
      <c r="W638" s="51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8"/>
      <c r="W639" s="51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8"/>
      <c r="W640" s="51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8"/>
      <c r="W641" s="51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8"/>
      <c r="W642" s="51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8"/>
      <c r="W643" s="51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8"/>
      <c r="W644" s="51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8"/>
      <c r="W645" s="51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8"/>
      <c r="W647" s="51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8"/>
      <c r="W648" s="51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8"/>
      <c r="W649" s="51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8"/>
      <c r="W650" s="51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8"/>
      <c r="W651" s="51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8"/>
      <c r="W652" s="51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8"/>
      <c r="W653" s="51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8"/>
      <c r="W654" s="51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8"/>
      <c r="W655" s="51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8"/>
      <c r="W656" s="51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8"/>
      <c r="W657" s="51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8"/>
      <c r="W658" s="51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8"/>
      <c r="W659" s="51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8"/>
      <c r="W660" s="51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8"/>
      <c r="W661" s="51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8"/>
      <c r="W662" s="51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8"/>
      <c r="W663" s="51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8"/>
      <c r="W664" s="51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8"/>
      <c r="W665" s="51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8"/>
      <c r="W666" s="51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8"/>
      <c r="W667" s="51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8"/>
      <c r="W668" s="51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8"/>
      <c r="W669" s="51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8"/>
      <c r="W670" s="51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8"/>
      <c r="W671" s="51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8"/>
      <c r="W672" s="51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8"/>
      <c r="W673" s="51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8"/>
      <c r="W674" s="51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8"/>
      <c r="W675" s="51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8"/>
      <c r="W676" s="51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8"/>
      <c r="W677" s="51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8"/>
      <c r="W678" s="51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8"/>
      <c r="W679" s="51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8"/>
      <c r="W680" s="51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8"/>
      <c r="W681" s="51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8"/>
      <c r="W682" s="51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8"/>
      <c r="W683" s="51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8"/>
      <c r="W684" s="51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8"/>
      <c r="W685" s="51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8"/>
      <c r="W686" s="51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8"/>
      <c r="W687" s="51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8"/>
      <c r="W688" s="51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8"/>
      <c r="W689" s="51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8"/>
      <c r="W690" s="51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8"/>
      <c r="W691" s="51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8"/>
      <c r="W692" s="51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8"/>
      <c r="W693" s="51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8"/>
      <c r="W694" s="51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8"/>
      <c r="W695" s="51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8"/>
      <c r="W696" s="51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8"/>
      <c r="W697" s="51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8"/>
      <c r="W698" s="51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8"/>
      <c r="W699" s="51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8"/>
      <c r="W700" s="51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8"/>
      <c r="W701" s="51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8"/>
      <c r="W702" s="51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8"/>
      <c r="W703" s="51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8"/>
      <c r="W704" s="51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8"/>
      <c r="W705" s="51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8"/>
      <c r="W706" s="51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8"/>
      <c r="W707" s="51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8"/>
      <c r="W708" s="51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8"/>
      <c r="W709" s="51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8"/>
      <c r="W711" s="51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8"/>
      <c r="W712" s="51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8"/>
      <c r="W713" s="51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8"/>
      <c r="W714" s="51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8"/>
      <c r="W715" s="51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8"/>
      <c r="W716" s="51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8"/>
      <c r="W717" s="51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8"/>
      <c r="W718" s="51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8"/>
      <c r="W719" s="51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8"/>
      <c r="W720" s="51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8"/>
      <c r="W721" s="51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8"/>
      <c r="W722" s="51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8"/>
      <c r="W723" s="51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8"/>
      <c r="W724" s="51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8"/>
      <c r="W725" s="51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8"/>
      <c r="W726" s="51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8"/>
      <c r="W727" s="51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8"/>
      <c r="W728" s="51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8"/>
      <c r="W729" s="51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8"/>
      <c r="W730" s="51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8"/>
      <c r="W731" s="51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8"/>
      <c r="W732" s="51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8"/>
      <c r="W733" s="51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8"/>
      <c r="W734" s="51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8"/>
      <c r="W735" s="51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8"/>
      <c r="W736" s="51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8"/>
      <c r="W737" s="51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8"/>
      <c r="W738" s="51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8"/>
      <c r="W739" s="51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8"/>
      <c r="W740" s="51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8"/>
      <c r="W741" s="51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8"/>
      <c r="W742" s="51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8"/>
      <c r="W743" s="51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8"/>
      <c r="W744" s="51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8"/>
      <c r="W745" s="51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8"/>
      <c r="W746" s="51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8"/>
      <c r="W747" s="51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8"/>
      <c r="W748" s="51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8"/>
      <c r="W749" s="51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8"/>
      <c r="W750" s="51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8"/>
      <c r="W751" s="51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8"/>
      <c r="W752" s="51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8"/>
      <c r="W753" s="51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8"/>
      <c r="W754" s="51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8"/>
      <c r="W755" s="51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8"/>
      <c r="W756" s="51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8"/>
      <c r="W757" s="51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8"/>
      <c r="W758" s="51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8"/>
      <c r="W759" s="51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8"/>
      <c r="W760" s="51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8"/>
      <c r="W761" s="51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8"/>
      <c r="W762" s="51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8"/>
      <c r="W763" s="51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8"/>
      <c r="W764" s="51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8"/>
      <c r="W765" s="51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8"/>
      <c r="W766" s="51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8"/>
      <c r="W767" s="51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8"/>
      <c r="W768" s="51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8"/>
      <c r="W769" s="51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8"/>
      <c r="W770" s="51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8"/>
      <c r="W771" s="51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8"/>
      <c r="W772" s="51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8"/>
      <c r="W773" s="51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8"/>
      <c r="W775" s="51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8"/>
      <c r="W776" s="51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8"/>
      <c r="W777" s="51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8"/>
      <c r="W778" s="51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8"/>
      <c r="W779" s="51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8"/>
      <c r="W780" s="51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8"/>
      <c r="W781" s="51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8"/>
      <c r="W782" s="51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8"/>
      <c r="W783" s="51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8"/>
      <c r="W784" s="51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8"/>
      <c r="W785" s="51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8"/>
      <c r="W786" s="51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8"/>
      <c r="W787" s="51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8"/>
      <c r="W788" s="51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8"/>
      <c r="W789" s="51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8"/>
      <c r="W790" s="51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8"/>
      <c r="W791" s="51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8"/>
      <c r="W792" s="51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8"/>
      <c r="W793" s="51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8"/>
      <c r="W794" s="51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8"/>
      <c r="W795" s="51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8"/>
      <c r="W796" s="51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8"/>
      <c r="W797" s="51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8"/>
      <c r="W798" s="51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8"/>
      <c r="W799" s="51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8"/>
      <c r="W800" s="51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8"/>
      <c r="W801" s="51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8"/>
      <c r="W802" s="51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8"/>
      <c r="W803" s="51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8"/>
      <c r="W804" s="51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8"/>
      <c r="W805" s="51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8"/>
      <c r="W806" s="51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8"/>
      <c r="W807" s="51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8"/>
      <c r="W808" s="51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8"/>
      <c r="W809" s="51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8"/>
      <c r="W810" s="51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8"/>
      <c r="W811" s="51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8"/>
      <c r="W812" s="51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8"/>
      <c r="W813" s="51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8"/>
      <c r="W814" s="51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8"/>
      <c r="W815" s="51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8"/>
      <c r="W816" s="51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8"/>
      <c r="W817" s="51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8"/>
      <c r="W818" s="51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8"/>
      <c r="W819" s="51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8"/>
      <c r="W820" s="51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8"/>
      <c r="W821" s="51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8"/>
      <c r="W822" s="51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8"/>
      <c r="W823" s="51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8"/>
      <c r="W824" s="51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8"/>
      <c r="W825" s="51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8"/>
      <c r="W826" s="51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8"/>
      <c r="W827" s="51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8"/>
      <c r="W828" s="51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8"/>
      <c r="W829" s="51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8"/>
      <c r="W830" s="51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8"/>
      <c r="W831" s="51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8"/>
      <c r="W832" s="51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8"/>
      <c r="W833" s="51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8"/>
      <c r="W834" s="51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8"/>
      <c r="W835" s="51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8"/>
      <c r="W836" s="51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8"/>
      <c r="W837" s="51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8"/>
      <c r="W839" s="51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8"/>
      <c r="W840" s="51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8"/>
      <c r="W841" s="51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8"/>
      <c r="W842" s="51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8"/>
      <c r="W843" s="51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8"/>
      <c r="W844" s="51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8"/>
      <c r="W845" s="51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8"/>
      <c r="W846" s="51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8"/>
      <c r="W847" s="51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8"/>
      <c r="W848" s="51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8"/>
      <c r="W849" s="51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8"/>
      <c r="W850" s="51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8"/>
      <c r="W851" s="51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8"/>
      <c r="W852" s="51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8"/>
      <c r="W853" s="51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8"/>
      <c r="W854" s="51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8"/>
      <c r="W855" s="51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8"/>
      <c r="W856" s="51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8"/>
      <c r="W857" s="51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8"/>
      <c r="W858" s="51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8"/>
      <c r="W859" s="51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8"/>
      <c r="W860" s="51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8"/>
      <c r="W861" s="51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8"/>
      <c r="W862" s="51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8"/>
      <c r="W863" s="51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8"/>
      <c r="W864" s="51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8"/>
      <c r="W865" s="51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8"/>
      <c r="W866" s="51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8"/>
      <c r="W867" s="51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8"/>
      <c r="W868" s="51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8"/>
      <c r="W869" s="51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8"/>
      <c r="W870" s="51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8"/>
      <c r="W871" s="51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8"/>
      <c r="W872" s="51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8"/>
      <c r="W873" s="51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8"/>
      <c r="W874" s="51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8"/>
      <c r="W875" s="51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8"/>
      <c r="W876" s="51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8"/>
      <c r="W877" s="51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8"/>
      <c r="W878" s="51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8"/>
      <c r="W879" s="51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8"/>
      <c r="W880" s="51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8"/>
      <c r="W881" s="51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8"/>
      <c r="W882" s="51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8"/>
      <c r="W883" s="51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8"/>
      <c r="W884" s="51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8"/>
      <c r="W885" s="51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8"/>
      <c r="W886" s="51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8"/>
      <c r="W887" s="51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8"/>
      <c r="W888" s="51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8"/>
      <c r="W889" s="51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8"/>
      <c r="W890" s="51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8"/>
      <c r="W891" s="51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8"/>
      <c r="W892" s="51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8"/>
      <c r="W893" s="51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8"/>
      <c r="W894" s="51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8"/>
      <c r="W895" s="51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8"/>
      <c r="W896" s="51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8"/>
      <c r="W897" s="51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8"/>
      <c r="W898" s="51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8"/>
      <c r="W899" s="51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8"/>
      <c r="W900" s="51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8"/>
      <c r="W901" s="51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8"/>
      <c r="W903" s="51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8"/>
      <c r="W904" s="51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8"/>
      <c r="W905" s="51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8"/>
      <c r="W906" s="51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8"/>
      <c r="W907" s="51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8"/>
      <c r="W908" s="51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8"/>
      <c r="W909" s="51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8"/>
      <c r="W910" s="51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8"/>
      <c r="W911" s="51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8"/>
      <c r="W912" s="51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8"/>
      <c r="W913" s="51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8"/>
      <c r="W914" s="51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8"/>
      <c r="W915" s="51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8"/>
      <c r="W916" s="51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8"/>
      <c r="W917" s="51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8"/>
      <c r="W918" s="51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8"/>
      <c r="W919" s="51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8"/>
      <c r="W920" s="51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8"/>
      <c r="W921" s="51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8"/>
      <c r="W922" s="51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8"/>
      <c r="W923" s="51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8"/>
      <c r="W924" s="51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8"/>
      <c r="W925" s="51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8"/>
      <c r="W926" s="51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8"/>
      <c r="W927" s="51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8"/>
      <c r="W928" s="51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8"/>
      <c r="W929" s="51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8"/>
      <c r="W930" s="51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8"/>
      <c r="W931" s="51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8"/>
      <c r="W932" s="51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8"/>
      <c r="W933" s="51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8"/>
      <c r="W934" s="51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8"/>
      <c r="W935" s="51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8"/>
      <c r="W936" s="51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8"/>
      <c r="W937" s="51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8"/>
      <c r="W938" s="51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8"/>
      <c r="W939" s="51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8"/>
      <c r="W940" s="51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8"/>
      <c r="W941" s="51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8"/>
      <c r="W942" s="51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8"/>
      <c r="W943" s="51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8"/>
      <c r="W944" s="51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8"/>
      <c r="W945" s="51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8"/>
      <c r="W946" s="51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8"/>
      <c r="W947" s="51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8"/>
      <c r="W948" s="51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8"/>
      <c r="W949" s="51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8"/>
      <c r="W950" s="51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8"/>
      <c r="W951" s="51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8"/>
      <c r="W952" s="51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8"/>
      <c r="W953" s="51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8"/>
      <c r="W954" s="51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8"/>
      <c r="W955" s="51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8"/>
      <c r="W956" s="51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8"/>
      <c r="W957" s="51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8"/>
      <c r="W958" s="51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8"/>
      <c r="W959" s="51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8"/>
      <c r="W960" s="51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8"/>
      <c r="W961" s="51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8"/>
      <c r="W962" s="51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8"/>
      <c r="W963" s="51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8"/>
      <c r="W964" s="51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8"/>
      <c r="W965" s="51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8"/>
      <c r="W967" s="51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8"/>
      <c r="W968" s="51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8"/>
      <c r="W969" s="51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8"/>
      <c r="W970" s="51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8"/>
      <c r="W971" s="51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8"/>
      <c r="W972" s="51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8"/>
      <c r="W973" s="51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8"/>
      <c r="W974" s="51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8"/>
      <c r="W975" s="51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8"/>
      <c r="W976" s="51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8"/>
      <c r="W977" s="51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8"/>
      <c r="W978" s="51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8"/>
      <c r="W979" s="51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8"/>
      <c r="W980" s="51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8"/>
      <c r="W981" s="51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8"/>
      <c r="W982" s="51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8"/>
      <c r="W983" s="51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8"/>
      <c r="W984" s="51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8"/>
      <c r="W985" s="51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8"/>
      <c r="W986" s="51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8"/>
      <c r="W987" s="51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8"/>
      <c r="W988" s="51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8"/>
      <c r="W989" s="51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8"/>
      <c r="W990" s="51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8"/>
      <c r="W991" s="51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8"/>
      <c r="W992" s="51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8"/>
      <c r="W993" s="51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8"/>
      <c r="W994" s="51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8"/>
      <c r="W995" s="51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8"/>
      <c r="W996" s="51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8"/>
      <c r="W997" s="51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8"/>
      <c r="W998" s="51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8"/>
      <c r="W999" s="51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8"/>
      <c r="W1000" s="51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8"/>
      <c r="W1001" s="51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8"/>
      <c r="W1002" s="51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8"/>
      <c r="W1003" s="51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M1" workbookViewId="0">
      <selection activeCell="BR5" sqref="BR5"/>
    </sheetView>
  </sheetViews>
  <sheetFormatPr defaultColWidth="0" defaultRowHeight="14.5" zeroHeight="1"/>
  <cols>
    <col min="1" max="1" width="20" style="2" bestFit="1" customWidth="1"/>
    <col min="2" max="2" width="9.1796875" style="2" bestFit="1" customWidth="1"/>
    <col min="3" max="3" width="9.26953125" style="2" bestFit="1" customWidth="1"/>
    <col min="4" max="4" width="10.54296875" style="2" bestFit="1" customWidth="1"/>
    <col min="5" max="5" width="8.90625" style="2" bestFit="1" customWidth="1"/>
    <col min="6" max="6" width="10.7265625" style="2" bestFit="1" customWidth="1"/>
    <col min="7" max="7" width="10.6328125" style="2" bestFit="1" customWidth="1"/>
    <col min="8" max="8" width="9.6328125" style="2" bestFit="1" customWidth="1"/>
    <col min="9" max="11" width="10.453125" style="2" bestFit="1" customWidth="1"/>
    <col min="12" max="12" width="12.08984375" style="2" bestFit="1" customWidth="1"/>
    <col min="13" max="13" width="13.36328125" style="2" bestFit="1" customWidth="1"/>
    <col min="14" max="14" width="10.453125" style="2" bestFit="1" customWidth="1"/>
    <col min="15" max="15" width="10.90625" style="2" bestFit="1" customWidth="1"/>
    <col min="16" max="16" width="10.1796875" style="2" bestFit="1" customWidth="1"/>
    <col min="17" max="17" width="15.90625" style="2" bestFit="1" customWidth="1"/>
    <col min="18" max="18" width="11.36328125" style="2" bestFit="1" customWidth="1"/>
    <col min="19" max="19" width="14.453125" style="2" bestFit="1" customWidth="1"/>
    <col min="20" max="20" width="14.54296875" style="2" customWidth="1"/>
    <col min="21" max="21" width="8.6328125" style="2" bestFit="1" customWidth="1"/>
    <col min="22" max="22" width="10.453125" style="2" bestFit="1" customWidth="1"/>
    <col min="23" max="23" width="9.453125" style="2" bestFit="1" customWidth="1"/>
    <col min="24" max="24" width="15.7265625" style="2" bestFit="1" customWidth="1"/>
    <col min="25" max="25" width="12.08984375" style="2" bestFit="1" customWidth="1"/>
    <col min="26" max="26" width="12.7265625" style="2" bestFit="1" customWidth="1"/>
    <col min="27" max="27" width="12.6328125" style="2" bestFit="1" customWidth="1"/>
    <col min="28" max="28" width="11.54296875" style="2" bestFit="1" customWidth="1"/>
    <col min="29" max="29" width="15.7265625" style="2" bestFit="1" customWidth="1"/>
    <col min="30" max="30" width="12.90625" style="2" bestFit="1" customWidth="1"/>
    <col min="31" max="31" width="9.26953125" style="2" bestFit="1" customWidth="1"/>
    <col min="32" max="32" width="11.1796875" style="2" bestFit="1" customWidth="1"/>
    <col min="33" max="33" width="17.453125" style="2" bestFit="1" customWidth="1"/>
    <col min="34" max="34" width="11.26953125" style="2" bestFit="1" customWidth="1"/>
    <col min="35" max="35" width="14" style="2" bestFit="1" customWidth="1"/>
    <col min="36" max="36" width="12" style="2" bestFit="1" customWidth="1"/>
    <col min="37" max="37" width="11.36328125" style="2" bestFit="1" customWidth="1"/>
    <col min="38" max="38" width="14.08984375" style="2" bestFit="1" customWidth="1"/>
    <col min="39" max="44" width="13" style="2" bestFit="1" customWidth="1"/>
    <col min="45" max="47" width="12.54296875" style="2" bestFit="1" customWidth="1"/>
    <col min="48" max="48" width="12.36328125" style="2" bestFit="1" customWidth="1"/>
    <col min="49" max="49" width="11.7265625" style="2" bestFit="1" customWidth="1"/>
    <col min="50" max="50" width="10.54296875" style="2" bestFit="1" customWidth="1"/>
    <col min="51" max="51" width="18.1796875" style="2" bestFit="1" customWidth="1"/>
    <col min="52" max="53" width="13" style="2" bestFit="1" customWidth="1"/>
    <col min="54" max="54" width="10.08984375" style="2" bestFit="1" customWidth="1"/>
    <col min="55" max="55" width="10" style="2" bestFit="1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7.453125" style="2" bestFit="1" customWidth="1"/>
    <col min="61" max="61" width="14.1796875" style="2" bestFit="1" customWidth="1"/>
    <col min="62" max="62" width="16.7265625" style="2" bestFit="1" customWidth="1"/>
    <col min="63" max="63" width="11" style="3" bestFit="1" customWidth="1"/>
    <col min="64" max="64" width="21.453125" style="3" customWidth="1"/>
    <col min="65" max="65" width="10.90625" style="4" customWidth="1"/>
    <col min="66" max="66" width="12.36328125" style="5" bestFit="1" customWidth="1"/>
    <col min="67" max="67" width="18.089843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212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215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215</v>
      </c>
    </row>
    <row r="4" spans="1:70" ht="91">
      <c r="A4" s="11" t="s">
        <v>216</v>
      </c>
      <c r="B4" s="11" t="s">
        <v>217</v>
      </c>
      <c r="C4" s="11" t="s">
        <v>126</v>
      </c>
      <c r="D4" s="11" t="s">
        <v>121</v>
      </c>
      <c r="E4" s="11" t="s">
        <v>120</v>
      </c>
      <c r="F4" s="11" t="s">
        <v>218</v>
      </c>
      <c r="G4" s="11" t="s">
        <v>117</v>
      </c>
      <c r="H4" s="11" t="s">
        <v>219</v>
      </c>
      <c r="I4" s="11" t="s">
        <v>220</v>
      </c>
      <c r="J4" s="11" t="s">
        <v>221</v>
      </c>
      <c r="K4" s="11" t="s">
        <v>222</v>
      </c>
      <c r="L4" s="11" t="s">
        <v>223</v>
      </c>
      <c r="M4" s="11" t="s">
        <v>224</v>
      </c>
      <c r="N4" s="11" t="s">
        <v>225</v>
      </c>
      <c r="O4" s="11" t="s">
        <v>189</v>
      </c>
      <c r="P4" s="11" t="s">
        <v>226</v>
      </c>
      <c r="Q4" s="11" t="s">
        <v>227</v>
      </c>
      <c r="R4" s="11" t="s">
        <v>228</v>
      </c>
      <c r="S4" s="11" t="s">
        <v>229</v>
      </c>
      <c r="T4" s="11" t="s">
        <v>230</v>
      </c>
      <c r="U4" s="11" t="s">
        <v>231</v>
      </c>
      <c r="V4" s="11" t="s">
        <v>232</v>
      </c>
      <c r="W4" s="11" t="s">
        <v>233</v>
      </c>
      <c r="X4" s="11" t="s">
        <v>234</v>
      </c>
      <c r="Y4" s="11" t="s">
        <v>235</v>
      </c>
      <c r="Z4" s="11" t="s">
        <v>236</v>
      </c>
      <c r="AA4" s="11" t="s">
        <v>237</v>
      </c>
      <c r="AB4" s="11" t="s">
        <v>238</v>
      </c>
      <c r="AC4" s="11" t="s">
        <v>239</v>
      </c>
      <c r="AD4" s="11" t="s">
        <v>240</v>
      </c>
      <c r="AE4" s="11" t="s">
        <v>241</v>
      </c>
      <c r="AF4" s="11" t="s">
        <v>242</v>
      </c>
      <c r="AG4" s="11" t="s">
        <v>243</v>
      </c>
      <c r="AH4" s="11" t="s">
        <v>244</v>
      </c>
      <c r="AI4" s="11" t="s">
        <v>245</v>
      </c>
      <c r="AJ4" s="11" t="s">
        <v>246</v>
      </c>
      <c r="AK4" s="11" t="s">
        <v>247</v>
      </c>
      <c r="AL4" s="11" t="s">
        <v>248</v>
      </c>
      <c r="AM4" s="11" t="s">
        <v>249</v>
      </c>
      <c r="AN4" s="11" t="s">
        <v>250</v>
      </c>
      <c r="AO4" s="11" t="s">
        <v>251</v>
      </c>
      <c r="AP4" s="11" t="s">
        <v>252</v>
      </c>
      <c r="AQ4" s="11" t="s">
        <v>253</v>
      </c>
      <c r="AR4" s="11" t="s">
        <v>254</v>
      </c>
      <c r="AS4" s="11" t="s">
        <v>255</v>
      </c>
      <c r="AT4" s="11" t="s">
        <v>256</v>
      </c>
      <c r="AU4" s="11" t="s">
        <v>257</v>
      </c>
      <c r="AV4" s="11" t="s">
        <v>258</v>
      </c>
      <c r="AW4" s="11" t="s">
        <v>259</v>
      </c>
      <c r="AX4" s="11" t="s">
        <v>260</v>
      </c>
      <c r="AY4" s="11" t="s">
        <v>261</v>
      </c>
      <c r="AZ4" s="11" t="s">
        <v>262</v>
      </c>
      <c r="BA4" s="11" t="s">
        <v>263</v>
      </c>
      <c r="BB4" s="11" t="s">
        <v>264</v>
      </c>
      <c r="BC4" s="11" t="s">
        <v>265</v>
      </c>
      <c r="BD4" s="11" t="s">
        <v>266</v>
      </c>
      <c r="BE4" s="11" t="s">
        <v>267</v>
      </c>
      <c r="BF4" s="11" t="s">
        <v>268</v>
      </c>
      <c r="BG4" s="20" t="s">
        <v>269</v>
      </c>
      <c r="BH4" s="21" t="s">
        <v>270</v>
      </c>
      <c r="BI4" s="21" t="s">
        <v>271</v>
      </c>
      <c r="BJ4" s="21" t="s">
        <v>272</v>
      </c>
      <c r="BK4" s="21" t="s">
        <v>273</v>
      </c>
      <c r="BL4" s="22" t="s">
        <v>274</v>
      </c>
      <c r="BM4" s="21" t="s">
        <v>275</v>
      </c>
      <c r="BN4" s="21" t="s">
        <v>276</v>
      </c>
      <c r="BO4" s="21" t="s">
        <v>277</v>
      </c>
      <c r="BP4" s="21" t="s">
        <v>278</v>
      </c>
      <c r="BQ4" s="21" t="s">
        <v>279</v>
      </c>
      <c r="BR4" s="21" t="s">
        <v>280</v>
      </c>
    </row>
    <row r="5" spans="1:70" s="1" customFormat="1" ht="15" customHeight="1">
      <c r="A5" s="12">
        <v>1</v>
      </c>
      <c r="B5" s="13" t="s">
        <v>281</v>
      </c>
      <c r="C5" s="13" t="s">
        <v>131</v>
      </c>
      <c r="D5" s="13" t="s">
        <v>282</v>
      </c>
      <c r="E5" s="13" t="s">
        <v>125</v>
      </c>
      <c r="F5" s="13" t="s">
        <v>124</v>
      </c>
      <c r="G5" s="13" t="s">
        <v>122</v>
      </c>
      <c r="H5" s="13" t="s">
        <v>123</v>
      </c>
      <c r="I5" s="13">
        <v>21281</v>
      </c>
      <c r="J5" s="13" t="s">
        <v>283</v>
      </c>
      <c r="K5" s="13">
        <v>21281</v>
      </c>
      <c r="L5" s="13" t="s">
        <v>284</v>
      </c>
      <c r="M5" s="13" t="s">
        <v>285</v>
      </c>
      <c r="N5" s="13">
        <v>30864</v>
      </c>
      <c r="O5" s="13" t="s">
        <v>207</v>
      </c>
      <c r="P5" s="13">
        <v>47691</v>
      </c>
      <c r="Q5" s="13" t="s">
        <v>286</v>
      </c>
      <c r="R5" s="13" t="s">
        <v>287</v>
      </c>
      <c r="S5" s="13" t="s">
        <v>208</v>
      </c>
      <c r="T5" s="13" t="s">
        <v>208</v>
      </c>
      <c r="U5" s="13" t="s">
        <v>288</v>
      </c>
      <c r="V5" s="13" t="s">
        <v>289</v>
      </c>
      <c r="W5" s="13">
        <v>541</v>
      </c>
      <c r="X5" s="13" t="s">
        <v>290</v>
      </c>
      <c r="Y5" s="13">
        <v>351355706</v>
      </c>
      <c r="Z5" s="13" t="s">
        <v>209</v>
      </c>
      <c r="AA5" s="13" t="s">
        <v>210</v>
      </c>
      <c r="AB5" s="15">
        <v>50000</v>
      </c>
      <c r="AC5" s="13" t="s">
        <v>291</v>
      </c>
      <c r="AD5" s="13">
        <v>24</v>
      </c>
      <c r="AE5" s="13" t="s">
        <v>292</v>
      </c>
      <c r="AF5" s="13" t="s">
        <v>293</v>
      </c>
      <c r="AG5" s="13" t="s">
        <v>294</v>
      </c>
      <c r="AH5" s="13" t="s">
        <v>295</v>
      </c>
      <c r="AI5" s="13" t="s">
        <v>296</v>
      </c>
      <c r="AJ5" s="15">
        <v>2700</v>
      </c>
      <c r="AK5" s="15">
        <v>2700</v>
      </c>
      <c r="AL5" s="13" t="s">
        <v>297</v>
      </c>
      <c r="AM5" s="15">
        <v>47300</v>
      </c>
      <c r="AN5" s="15">
        <v>15401</v>
      </c>
      <c r="AO5" s="15">
        <v>62701</v>
      </c>
      <c r="AP5" s="15">
        <v>2700</v>
      </c>
      <c r="AQ5" s="15">
        <v>0</v>
      </c>
      <c r="AR5" s="15">
        <v>2700</v>
      </c>
      <c r="AS5" s="15">
        <v>2700</v>
      </c>
      <c r="AT5" s="15">
        <v>0</v>
      </c>
      <c r="AU5" s="15">
        <v>2700</v>
      </c>
      <c r="AV5" s="13">
        <v>28</v>
      </c>
      <c r="AW5" s="13" t="s">
        <v>298</v>
      </c>
      <c r="AX5" s="13" t="s">
        <v>298</v>
      </c>
      <c r="AY5" s="13" t="s">
        <v>298</v>
      </c>
      <c r="AZ5" s="13" t="s">
        <v>298</v>
      </c>
      <c r="BA5" s="13" t="s">
        <v>298</v>
      </c>
      <c r="BB5" s="13" t="s">
        <v>299</v>
      </c>
      <c r="BC5" s="13" t="s">
        <v>298</v>
      </c>
      <c r="BD5" s="13" t="s">
        <v>298</v>
      </c>
      <c r="BE5" s="15">
        <v>0</v>
      </c>
      <c r="BF5" s="13" t="s">
        <v>208</v>
      </c>
      <c r="BG5" s="13" t="s">
        <v>300</v>
      </c>
      <c r="BH5" s="23" t="s">
        <v>301</v>
      </c>
      <c r="BI5" s="14" t="s">
        <v>10</v>
      </c>
      <c r="BJ5" s="24">
        <v>45924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2700</v>
      </c>
      <c r="BQ5" s="28" t="s">
        <v>7</v>
      </c>
      <c r="BR5" s="29" t="s">
        <v>211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29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2025-10-06T10:27:05Z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5D60E51B780A41209CA19A34511E0DF1_12</vt:lpwstr>
  </property>
  <property fmtid="{D5CDD505-2E9C-101B-9397-08002B2CF9AE}" pid="3" name="KSOProductBuildVer">
    <vt:lpwstr>1033-12.2.0.22549</vt:lpwstr>
  </property>
</Properties>
</file>