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nka CSS 110121/"/>
    </mc:Choice>
  </mc:AlternateContent>
  <xr:revisionPtr revIDLastSave="52" documentId="8_{95E1F6BF-F4AF-4C8A-ABB4-E53D5AEA9573}" xr6:coauthVersionLast="47" xr6:coauthVersionMax="47" xr10:uidLastSave="{4748A7BD-1207-443A-B368-1041CAA6F4C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<sst xmlns="http://schemas.openxmlformats.org/spreadsheetml/2006/main" count="392" uniqueCount="297">
  <si>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</si>
  <si>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</si>
  <si>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</si>
  <si>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</si>
  <si>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</si>
  <si>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</si>
  <si>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</si>
  <si>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</si>
  <si>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</si>
  <si>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</si>
  <si>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</si>
  <si>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</si>
  <si>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</si>
  <si>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</si>
  <si>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</si>
  <si>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</si>
  <si>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</si>
  <si>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</si>
  <si>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</si>
  <si>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</si>
  <si>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</si>
  <si>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</si>
  <si>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</si>
  <si>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</si>
  <si>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</si>
  <si>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</si>
  <si>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</si>
  <si>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</si>
  <si>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</si>
  <si>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</si>
  <si>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</si>
  <si>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</si>
  <si>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</si>
  <si>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</si>
  <si>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</si>
  <si>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</si>
  <si>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</si>
  <si>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</si>
  <si>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</si>
  <si>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</si>
  <si>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</si>
  <si>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</si>
  <si>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</si>
  <si>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</si>
  <si>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</si>
  <si>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</si>
  <si>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</si>
  <si>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</si>
  <si>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</si>
  <si>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</si>
  <si>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</si>
  <si>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</si>
  <si>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</si>
  <si>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</si>
  <si>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</si>
  <si>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</si>
  <si>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</si>
  <si>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</si>
  <si>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</si>
  <si>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</si>
  <si>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</si>
  <si>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</si>
  <si>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</si>
  <si>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</si>
  <si>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</si>
  <si>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</si>
  <si>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</si>
  <si>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</si>
  <si>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</si>
  <si>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</si>
  <si>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</si>
  <si>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</si>
  <si>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</si>
  <si>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</si>
  <si>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</si>
  <si>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</si>
  <si>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</si>
  <si>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</si>
  <si>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</si>
  <si>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</si>
  <si>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</si>
  <si>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</si>
  <si>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</si>
  <si>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</si>
  <si>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</si>
  <si>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</si>
  <si>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</si>
  <si>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</si>
  <si>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</si>
  <si>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</si>
  <si>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</si>
  <si>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</si>
  <si>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</si>
  <si>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</si>
  <si>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</si>
  <si>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</si>
  <si>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</si>
  <si>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</si>
  <si>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</si>
  <si>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</si>
  <si>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</si>
  <si>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</si>
  <si>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</si>
  <si>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</si>
  <si>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</si>
  <si>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</si>
  <si>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</si>
  <si>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</si>
  <si>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</si>
  <si>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</si>
  <si>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</si>
  <si>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</si>
  <si>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</si>
  <si>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</si>
  <si>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</si>
  <si>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</si>
  <si>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</si>
  <si>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</si>
  <si>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</si>
  <si>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</si>
  <si>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</si>
  <si>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</si>
  <si>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</si>
  <si>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</si>
  <si>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</si>
  <si>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</si>
  <si>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</si>
  <si>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</si>
  <si>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</si>
  <si>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</si>
  <si>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</si>
  <si>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</si>
  <si>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</si>
  <si>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</si>
  <si>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</si>
  <si>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</si>
  <si>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</si>
  <si>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</si>
  <si>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</si>
  <si>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</si>
  <si>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</si>
  <si>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</si>
  <si>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</si>
  <si>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</si>
  <si>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</si>
  <si>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</si>
  <si>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</si>
  <si>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</si>
  <si>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</si>
  <si>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</si>
  <si>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</si>
  <si>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</si>
  <si>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</si>
  <si>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</si>
  <si>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</si>
  <si>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</si>
  <si>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</si>
  <si>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</si>
  <si>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</si>
  <si>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</si>
  <si>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</si>
  <si>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</si>
  <si>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</si>
  <si>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</si>
  <si>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</si>
  <si>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</si>
  <si>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</si>
  <si>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</si>
  <si>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</si>
  <si>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</si>
  <si>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</si>
  <si>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</si>
  <si>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</si>
  <si>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</si>
  <si>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</si>
  <si>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</si>
  <si>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</si>
  <si>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</si>
  <si>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</si>
  <si>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</si>
  <si>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</si>
  <si>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</si>
  <si>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</si>
  <si>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</si>
  <si>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</si>
  <si>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</si>
  <si>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</si>
  <si>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</si>
  <si>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</si>
  <si>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</si>
  <si>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</si>
  <si>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</si>
  <si>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</si>
  <si>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</si>
  <si>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</si>
  <si>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</si>
  <si>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</si>
  <si>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</si>
  <si>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</si>
  <si>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</si>
  <si>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</si>
  <si>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</si>
  <si>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</si>
  <si>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</si>
  <si>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</si>
  <si>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</si>
  <si>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</si>
  <si>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</si>
  <si>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</si>
  <si>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</si>
  <si>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</si>
  <si>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</si>
  <si>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</si>
  <si>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</si>
  <si>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</si>
  <si>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</si>
  <si>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</si>
  <si>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</si>
  <si>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</si>
  <si>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</si>
  <si>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</si>
  <si>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</si>
  <si>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</si>
  <si>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</si>
  <si>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</si>
  <si>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</si>
  <si>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</si>
  <si>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</si>
  <si>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</si>
  <si>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</si>
  <si>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</si>
  <si>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</si>
  <si>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</si>
  <si>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</si>
  <si>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</si>
  <si>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</si>
  <si>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</si>
  <si>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</si>
  <si>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</si>
  <si>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</si>
  <si>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</si>
  <si>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</si>
  <si>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</si>
  <si>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</si>
  <si>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</si>
  <si>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</si>
  <si>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</si>
  <si>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</si>
  <si>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</si>
  <si>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</si>
  <si>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</si>
  <si>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</si>
  <si>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Ramanuj Ganj</t>
  </si>
  <si>
    <t>JH3201</t>
  </si>
  <si>
    <t>Ranka</t>
  </si>
  <si>
    <t>Chapri</t>
  </si>
  <si>
    <t>SF0051493</t>
  </si>
  <si>
    <t>Vikas Kumar Ayam</t>
  </si>
  <si>
    <t>587135</t>
  </si>
  <si>
    <t>laxmi</t>
  </si>
  <si>
    <t>Chetana</t>
  </si>
  <si>
    <t>SSF5247520</t>
  </si>
  <si>
    <t>BC</t>
  </si>
  <si>
    <t>HINDU</t>
  </si>
  <si>
    <t>Agriculture &amp; Farming</t>
  </si>
  <si>
    <t>NANSU DEVI</t>
  </si>
  <si>
    <t>8237577460</t>
  </si>
  <si>
    <t>08-Jan-2024</t>
  </si>
  <si>
    <t>Thu</t>
  </si>
  <si>
    <t>1</t>
  </si>
  <si>
    <t>1.67 Yrs</t>
  </si>
  <si>
    <t>08 Jan 2024</t>
  </si>
  <si>
    <t>&lt;= 2 Years</t>
  </si>
  <si>
    <t>01-Feb-2024</t>
  </si>
  <si>
    <t>04-Jun-2025</t>
  </si>
  <si>
    <t>Open</t>
  </si>
  <si>
    <t>Navneet Kumar Prajapati/SF0073676</t>
  </si>
  <si>
    <t>As Per Digital Payment VIA (Phone Pay), Borrower Paid -: 1.Rs.1200/- On Date 23/Mar/25, 2. Rs.3280/- On Date 31/Mar/25, 3. Rs.2240/- On Date 01/May/25, 4. Rs.2240/- On Date 02/June/25, 5. Rs.2240/- On Date 10/Aug/25, 6. Rs.5000/- On Date 16/Aug/25, 7. Rs.7200/- On Date 18/Aug/25 to Loan Officer Mahendra Gupta/SF0069866 only  Lo Only Posted EMI Rs.2240/- Month Of June on Date - 04/June/25
Total Collected Amount Rs.23400/-
Posted Amount Rs.2240/-
Need To be Recovered Amount Rs.21160/-</t>
  </si>
  <si>
    <t>Mahendra Gupta</t>
  </si>
  <si>
    <t>SF0069866</t>
  </si>
  <si>
    <t>Credit Assistant</t>
  </si>
  <si>
    <t>As Per Digital Payment VIA (Phone Pay), Borrower Paid -: 1.Rs.1200/- On Date 23/Mar/25,But  Lo Mahendra Gupta/SF0069866 Collected Amount Not Posted in FIMO.</t>
  </si>
  <si>
    <t>As Per Digital Payment VIA (Phone Pay), Borrower Paid -:  Rs.3280/- On Date 31/Mar/25,  to LO Mahendra Gupta/SF0069866 But Lo Collected Amount Not Posted in FIMO.</t>
  </si>
  <si>
    <t>As Per Digital Payment VIA (Phone Pay), Borrower Paid -:  Rs.2240/- On Date 01/May/25,  to LO Mahendra Gupta/SF0069866 But Lo Collected Amount Not Posted in FIMO.</t>
  </si>
  <si>
    <t>As Per Digital Payment VIA (Phone Pay), Borrower Paid -:  Rs.2240/- On Date 10/Aug/25,  to LO Mahendra Gupta/SF0069866 But Lo Collected Amount Not Posted in FIMO.</t>
  </si>
  <si>
    <t>As Per Digital Payment VIA (Phone Pay), Borrower Paid -:  Rs.5000/- On Date 16/Aug/25,  to LO Mahendra Gupta/SF0069866 But Lo Collected Amount Not Posted in FIMO.</t>
  </si>
  <si>
    <t>As Per Digital Payment VIA (Phone Pay), Borrower Paid -:  Rs.7200/- On Date 18/Aug/25,  to LO Mahendra Gupta/SF0069866 But Lo Collected Amount Not Posted in FIMO.</t>
  </si>
  <si>
    <t>IA</t>
  </si>
  <si>
    <t>Ravi Shankar Dewangan/SF0066813</t>
  </si>
  <si>
    <t>Dost Devilal Jaiswal/SF0052962</t>
  </si>
  <si>
    <t>Deependra Shrivastava/SF0002115</t>
  </si>
  <si>
    <t>Absconding</t>
  </si>
  <si>
    <t>Completed-Report Submitted</t>
  </si>
  <si>
    <t>09:00AM</t>
  </si>
  <si>
    <t xml:space="preserve">Credit Assistant Mahendra Gupta/SF0069866 Collected  Total EMI Rs.21160/- 6 Time . Pending Amount Rs.21160/- Need to be Recoverd By CA Mahendra Gupta/SF0069866. </t>
  </si>
  <si>
    <t>FN25-26-02354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</si>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</sst>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45911</v>
      </c>
      <c r="H5" s="107" t="s">
        <v>287</v>
      </c>
      <c r="I5" s="61">
        <v>45924</v>
      </c>
      <c r="J5" s="74" t="str">
        <f>IF('Physical Cash at Safe'!D28="Yes",'Physical Cash at Safe'!E28,IF('Borrower Wise Details'!D5&lt;&gt;"",'Borrower Wise Details'!D5,""))</f>
        <v>FN25-26-02354</v>
      </c>
      <c r="K5" s="81">
        <v>1</v>
      </c>
      <c r="L5" s="82">
        <v>21160</v>
      </c>
      <c r="M5" s="82">
        <v>0</v>
      </c>
      <c r="N5" s="82" t="s">
        <v>288</v>
      </c>
      <c r="O5" s="82" t="s">
        <v>289</v>
      </c>
      <c r="P5" s="82" t="s">
        <v>247</v>
      </c>
      <c r="Q5" s="82" t="s">
        <v>290</v>
      </c>
      <c r="R5" s="75" t="str">
        <f>IF('Physical Cash at Safe'!$D$28="Yes", 'Physical Cash at Safe'!$A$28, IF('Borrower Wise Details'!F5&lt;&gt;"", 'Borrower Wise Details'!F5, ""))</f>
        <v>Mahendra Gupta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SF0069866</v>
      </c>
      <c r="U5" s="77" t="s">
        <v>291</v>
      </c>
      <c r="V5" s="61">
        <v>45891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292</v>
      </c>
      <c r="Z5" s="61">
        <v>45911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21160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21160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45924</v>
      </c>
      <c r="AH5" s="70" t="s">
        <v>294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Mahendra Gupta</v>
      </c>
      <c r="E5" s="68" t="str">
        <f>IF(OR('Fraud Investigation Report'!T5="", 'Fraud Investigation Report'!T5=0), "", 'Fraud Investigation Report'!T5)</f>
        <v>SF0069866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21160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21160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21160</v>
      </c>
      <c r="Q5" s="49"/>
      <c r="R5" s="84" t="s">
        <v>296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45911</v>
      </c>
      <c r="C6" s="18">
        <v>45910</v>
      </c>
      <c r="D6" s="18">
        <v>45911</v>
      </c>
      <c r="E6" s="19">
        <v>0.375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88</v>
      </c>
      <c r="C11" s="23">
        <f>B11*A11</f>
        <v>44000</v>
      </c>
      <c r="D11" s="25">
        <v>88</v>
      </c>
      <c r="E11" s="23">
        <f t="shared" ref="E11:E17" si="0">D11*A11</f>
        <v>44000</v>
      </c>
    </row>
    <row r="12" spans="1:5" ht="14.5" x14ac:dyDescent="0.3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5" x14ac:dyDescent="0.35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47888</v>
      </c>
      <c r="D19" s="30" t="s">
        <v>76</v>
      </c>
      <c r="E19" s="31">
        <f>SUM(E10:E18)</f>
        <v>47888</v>
      </c>
    </row>
    <row r="20" spans="1:5" ht="30" customHeight="1" x14ac:dyDescent="0.35">
      <c r="A20" s="162" t="s">
        <v>97</v>
      </c>
      <c r="B20" s="163"/>
      <c r="C20" s="32">
        <v>47888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221</v>
      </c>
      <c r="B34" s="38"/>
      <c r="C34" s="39" t="s">
        <v>222</v>
      </c>
      <c r="D34" s="135"/>
      <c r="E34" s="136"/>
    </row>
    <row r="35" spans="1:5" ht="26" x14ac:dyDescent="0.3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295</v>
      </c>
      <c r="E5" s="65">
        <v>45911</v>
      </c>
      <c r="F5" s="38" t="s">
        <v>278</v>
      </c>
      <c r="G5" s="49" t="s">
        <v>279</v>
      </c>
      <c r="H5" s="49" t="s">
        <v>280</v>
      </c>
      <c r="I5" s="120" t="s">
        <v>258</v>
      </c>
      <c r="J5" s="120" t="s">
        <v>261</v>
      </c>
      <c r="K5" s="120" t="s">
        <v>265</v>
      </c>
      <c r="L5" s="11">
        <v>354522810</v>
      </c>
      <c r="M5" s="65">
        <v>45299</v>
      </c>
      <c r="N5" s="124">
        <v>42000</v>
      </c>
      <c r="O5" s="124">
        <v>2240</v>
      </c>
      <c r="P5" s="121" t="s">
        <v>139</v>
      </c>
      <c r="Q5" s="80">
        <v>45728</v>
      </c>
      <c r="R5" s="124">
        <v>1200</v>
      </c>
      <c r="S5" s="124">
        <v>0</v>
      </c>
      <c r="T5" s="124">
        <v>0</v>
      </c>
      <c r="U5" s="125">
        <f t="shared" ref="U5" si="0">IF(AND(ISBLANK(R5),ISBLANK(S5),ISBLANK(T5)),"",R5-(S5+T5))</f>
        <v>1200</v>
      </c>
      <c r="V5" s="117" t="s">
        <v>203</v>
      </c>
      <c r="W5" s="122" t="s">
        <v>281</v>
      </c>
    </row>
    <row r="6" spans="1:23" ht="2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">
        <v>295</v>
      </c>
      <c r="E6" s="65">
        <v>45911</v>
      </c>
      <c r="F6" s="38" t="s">
        <v>278</v>
      </c>
      <c r="G6" s="49" t="s">
        <v>279</v>
      </c>
      <c r="H6" s="49" t="s">
        <v>280</v>
      </c>
      <c r="I6" s="120" t="s">
        <v>258</v>
      </c>
      <c r="J6" s="120" t="s">
        <v>261</v>
      </c>
      <c r="K6" s="120" t="s">
        <v>265</v>
      </c>
      <c r="L6" s="11">
        <v>354522810</v>
      </c>
      <c r="M6" s="65">
        <v>45299</v>
      </c>
      <c r="N6" s="124">
        <v>42000</v>
      </c>
      <c r="O6" s="124">
        <v>2240</v>
      </c>
      <c r="P6" s="121" t="s">
        <v>139</v>
      </c>
      <c r="Q6" s="80">
        <v>45747</v>
      </c>
      <c r="R6" s="124">
        <v>3280</v>
      </c>
      <c r="S6" s="124">
        <v>0</v>
      </c>
      <c r="T6" s="124">
        <v>0</v>
      </c>
      <c r="U6" s="125">
        <f t="shared" ref="U6:U69" si="1">IF(AND(ISBLANK(R6),ISBLANK(S6),ISBLANK(T6)),"",R6-(S6+T6))</f>
        <v>3280</v>
      </c>
      <c r="V6" s="117" t="s">
        <v>203</v>
      </c>
      <c r="W6" s="122" t="s">
        <v>282</v>
      </c>
    </row>
    <row r="7" spans="1:23" ht="25" customHeight="1" x14ac:dyDescent="0.3">
      <c r="A7" s="64">
        <v>3</v>
      </c>
      <c r="B7" s="60" t="str">
        <f t="shared" ref="B7:B70" si="2">IF(J7&lt;&gt;"", $B$5, "")</f>
        <v>JH3201</v>
      </c>
      <c r="C7" s="119" t="str">
        <f t="shared" ref="C7:C70" si="3">IF(J7&lt;&gt;"", $C$5, "")</f>
        <v>Ranka</v>
      </c>
      <c r="D7" s="41" t="s">
        <v>295</v>
      </c>
      <c r="E7" s="65">
        <v>45911</v>
      </c>
      <c r="F7" s="38" t="s">
        <v>278</v>
      </c>
      <c r="G7" s="49" t="s">
        <v>279</v>
      </c>
      <c r="H7" s="49" t="s">
        <v>280</v>
      </c>
      <c r="I7" s="120" t="s">
        <v>258</v>
      </c>
      <c r="J7" s="120" t="s">
        <v>261</v>
      </c>
      <c r="K7" s="120" t="s">
        <v>265</v>
      </c>
      <c r="L7" s="11">
        <v>354522810</v>
      </c>
      <c r="M7" s="65">
        <v>45299</v>
      </c>
      <c r="N7" s="124">
        <v>42000</v>
      </c>
      <c r="O7" s="124">
        <v>2240</v>
      </c>
      <c r="P7" s="121" t="s">
        <v>139</v>
      </c>
      <c r="Q7" s="80">
        <v>45778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283</v>
      </c>
    </row>
    <row r="8" spans="1:23" ht="25" customHeight="1" x14ac:dyDescent="0.3">
      <c r="A8" s="64">
        <v>4</v>
      </c>
      <c r="B8" s="60" t="str">
        <f t="shared" si="2"/>
        <v>JH3201</v>
      </c>
      <c r="C8" s="119" t="str">
        <f t="shared" si="3"/>
        <v>Ranka</v>
      </c>
      <c r="D8" s="41" t="s">
        <v>295</v>
      </c>
      <c r="E8" s="65">
        <v>45911</v>
      </c>
      <c r="F8" s="38" t="s">
        <v>278</v>
      </c>
      <c r="G8" s="49" t="s">
        <v>279</v>
      </c>
      <c r="H8" s="49" t="s">
        <v>280</v>
      </c>
      <c r="I8" s="120" t="s">
        <v>258</v>
      </c>
      <c r="J8" s="120" t="s">
        <v>261</v>
      </c>
      <c r="K8" s="120" t="s">
        <v>265</v>
      </c>
      <c r="L8" s="11">
        <v>354522810</v>
      </c>
      <c r="M8" s="65">
        <v>45299</v>
      </c>
      <c r="N8" s="124">
        <v>42000</v>
      </c>
      <c r="O8" s="124">
        <v>2240</v>
      </c>
      <c r="P8" s="121" t="s">
        <v>139</v>
      </c>
      <c r="Q8" s="80">
        <v>45879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 t="s">
        <v>284</v>
      </c>
    </row>
    <row r="9" spans="1:23" ht="25" customHeight="1" x14ac:dyDescent="0.3">
      <c r="A9" s="64">
        <v>5</v>
      </c>
      <c r="B9" s="60" t="str">
        <f t="shared" si="2"/>
        <v>JH3201</v>
      </c>
      <c r="C9" s="119" t="str">
        <f t="shared" si="3"/>
        <v>Ranka</v>
      </c>
      <c r="D9" s="41" t="s">
        <v>295</v>
      </c>
      <c r="E9" s="65">
        <v>45911</v>
      </c>
      <c r="F9" s="38" t="s">
        <v>278</v>
      </c>
      <c r="G9" s="49" t="s">
        <v>279</v>
      </c>
      <c r="H9" s="49" t="s">
        <v>280</v>
      </c>
      <c r="I9" s="120" t="s">
        <v>258</v>
      </c>
      <c r="J9" s="120" t="s">
        <v>261</v>
      </c>
      <c r="K9" s="120" t="s">
        <v>265</v>
      </c>
      <c r="L9" s="11">
        <v>354522810</v>
      </c>
      <c r="M9" s="65">
        <v>45299</v>
      </c>
      <c r="N9" s="124">
        <v>42000</v>
      </c>
      <c r="O9" s="124">
        <v>2240</v>
      </c>
      <c r="P9" s="121" t="s">
        <v>139</v>
      </c>
      <c r="Q9" s="80">
        <v>45885</v>
      </c>
      <c r="R9" s="124">
        <v>5000</v>
      </c>
      <c r="S9" s="124">
        <v>0</v>
      </c>
      <c r="T9" s="124">
        <v>0</v>
      </c>
      <c r="U9" s="125">
        <f t="shared" si="1"/>
        <v>5000</v>
      </c>
      <c r="V9" s="117" t="s">
        <v>203</v>
      </c>
      <c r="W9" s="122" t="s">
        <v>285</v>
      </c>
    </row>
    <row r="10" spans="1:23" ht="25" customHeight="1" x14ac:dyDescent="0.3">
      <c r="A10" s="64">
        <v>6</v>
      </c>
      <c r="B10" s="60" t="str">
        <f t="shared" si="2"/>
        <v>JH3201</v>
      </c>
      <c r="C10" s="119" t="str">
        <f t="shared" si="3"/>
        <v>Ranka</v>
      </c>
      <c r="D10" s="41" t="s">
        <v>295</v>
      </c>
      <c r="E10" s="65">
        <v>45911</v>
      </c>
      <c r="F10" s="38" t="s">
        <v>278</v>
      </c>
      <c r="G10" s="49" t="s">
        <v>279</v>
      </c>
      <c r="H10" s="49" t="s">
        <v>280</v>
      </c>
      <c r="I10" s="120" t="s">
        <v>258</v>
      </c>
      <c r="J10" s="120" t="s">
        <v>261</v>
      </c>
      <c r="K10" s="120" t="s">
        <v>265</v>
      </c>
      <c r="L10" s="11">
        <v>354522810</v>
      </c>
      <c r="M10" s="65">
        <v>45299</v>
      </c>
      <c r="N10" s="124">
        <v>42000</v>
      </c>
      <c r="O10" s="124">
        <v>2240</v>
      </c>
      <c r="P10" s="121" t="s">
        <v>139</v>
      </c>
      <c r="Q10" s="80">
        <v>45887</v>
      </c>
      <c r="R10" s="124">
        <v>7200</v>
      </c>
      <c r="S10" s="124">
        <v>0</v>
      </c>
      <c r="T10" s="124">
        <v>0</v>
      </c>
      <c r="U10" s="125">
        <f t="shared" si="1"/>
        <v>7200</v>
      </c>
      <c r="V10" s="117" t="s">
        <v>203</v>
      </c>
      <c r="W10" s="122" t="s">
        <v>286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ref="D11:D70" si="4">IF(J11&lt;&gt;"", $D$5, "")</f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7" sqref="A7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1.542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31">
        <v>45970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31">
        <v>45970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293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48485</v>
      </c>
      <c r="J5" s="38" t="s">
        <v>255</v>
      </c>
      <c r="K5" s="84">
        <v>48485</v>
      </c>
      <c r="L5" s="84" t="s">
        <v>256</v>
      </c>
      <c r="M5" s="38" t="s">
        <v>257</v>
      </c>
      <c r="N5" s="84">
        <v>79113</v>
      </c>
      <c r="O5" s="84" t="s">
        <v>258</v>
      </c>
      <c r="P5" s="84">
        <v>112145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354522810</v>
      </c>
      <c r="Z5" s="38" t="s">
        <v>265</v>
      </c>
      <c r="AA5" s="108" t="s">
        <v>267</v>
      </c>
      <c r="AB5" s="84">
        <v>42000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2240</v>
      </c>
      <c r="AK5" s="84">
        <v>2240</v>
      </c>
      <c r="AL5" s="108" t="s">
        <v>274</v>
      </c>
      <c r="AM5" s="84">
        <v>22055.49</v>
      </c>
      <c r="AN5" s="112">
        <v>9304.51</v>
      </c>
      <c r="AO5" s="112">
        <v>31360</v>
      </c>
      <c r="AP5" s="112">
        <v>19944.509999999998</v>
      </c>
      <c r="AQ5" s="112">
        <v>2323.4899999999998</v>
      </c>
      <c r="AR5" s="112">
        <v>22268</v>
      </c>
      <c r="AS5" s="112">
        <v>11550.56</v>
      </c>
      <c r="AT5" s="112">
        <v>1889.44</v>
      </c>
      <c r="AU5" s="112">
        <v>13440</v>
      </c>
      <c r="AV5" s="84">
        <v>20</v>
      </c>
      <c r="AW5" s="84">
        <v>173</v>
      </c>
      <c r="AX5" s="84"/>
      <c r="AY5" s="108"/>
      <c r="AZ5" s="84"/>
      <c r="BA5" s="84"/>
      <c r="BB5" s="84" t="s">
        <v>275</v>
      </c>
      <c r="BC5" s="84"/>
      <c r="BD5" s="108" t="s">
        <v>145</v>
      </c>
      <c r="BE5" s="84">
        <v>0</v>
      </c>
      <c r="BF5" s="38" t="s">
        <v>261</v>
      </c>
      <c r="BG5" s="84" t="s">
        <v>266</v>
      </c>
      <c r="BH5" s="114" t="s">
        <v>276</v>
      </c>
      <c r="BI5" s="38" t="s">
        <v>110</v>
      </c>
      <c r="BJ5" s="85">
        <v>45911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21160</v>
      </c>
      <c r="BQ5" s="117" t="s">
        <v>203</v>
      </c>
      <c r="BR5" s="130" t="s">
        <v>277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2025-09-24T11:08:51Z</dcterms:modified>
</cp:coreProperties>
</file>