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Lalganj Mfin cases/"/>
    </mc:Choice>
  </mc:AlternateContent>
  <xr:revisionPtr revIDLastSave="7" documentId="13_ncr:1_{AAF5CF07-78CB-4FC0-9BB8-791F8F226638}" xr6:coauthVersionLast="47" xr6:coauthVersionMax="47" xr10:uidLastSave="{A177D47C-A477-4871-BB28-0D430D54D3C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<sst xmlns="http://schemas.openxmlformats.org/spreadsheetml/2006/main" count="411" uniqueCount="309">
  <si>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</si>
  <si>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</si>
  <si>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</si>
  <si>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</si>
  <si>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</si>
  <si>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</si>
  <si>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</si>
  <si>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</si>
  <si>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</si>
  <si>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</si>
  <si>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</si>
  <si>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</si>
  <si>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</si>
  <si>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</si>
  <si>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</si>
  <si>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</si>
  <si>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</si>
  <si>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</si>
  <si>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</si>
  <si>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</si>
  <si>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</si>
  <si>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</si>
  <si>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</si>
  <si>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</si>
  <si>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</si>
  <si>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</si>
  <si>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</si>
  <si>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</si>
  <si>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</si>
  <si>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</si>
  <si>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</si>
  <si>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</si>
  <si>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</si>
  <si>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</si>
  <si>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</si>
  <si>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</si>
  <si>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</si>
  <si>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</si>
  <si>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</si>
  <si>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</si>
  <si>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</si>
  <si>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</si>
  <si>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</si>
  <si>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</si>
  <si>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</si>
  <si>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</si>
  <si>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</si>
  <si>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</si>
  <si>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</si>
  <si>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</si>
  <si>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</si>
  <si>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</si>
  <si>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</si>
  <si>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</si>
  <si>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</si>
  <si>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</si>
  <si>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</si>
  <si>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</si>
  <si>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</si>
  <si>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</si>
  <si>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</si>
  <si>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</si>
  <si>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</si>
  <si>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</si>
  <si>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</si>
  <si>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</si>
  <si>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</si>
  <si>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</si>
  <si>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</si>
  <si>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</si>
  <si>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</si>
  <si>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</si>
  <si>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</si>
  <si>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</si>
  <si>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</si>
  <si>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</si>
  <si>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</si>
  <si>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</si>
  <si>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</si>
  <si>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</si>
  <si>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</si>
  <si>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</si>
  <si>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</si>
  <si>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</si>
  <si>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</si>
  <si>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</si>
  <si>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</si>
  <si>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</si>
  <si>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</si>
  <si>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</si>
  <si>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</si>
  <si>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</si>
  <si>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</si>
  <si>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</si>
  <si>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</si>
  <si>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</si>
  <si>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</si>
  <si>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</si>
  <si>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</si>
  <si>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</si>
  <si>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</si>
  <si>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</si>
  <si>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</si>
  <si>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</si>
  <si>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</si>
  <si>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</si>
  <si>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</si>
  <si>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</si>
  <si>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</si>
  <si>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</si>
  <si>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</si>
  <si>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</si>
  <si>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</si>
  <si>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</si>
  <si>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</si>
  <si>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</si>
  <si>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</si>
  <si>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</si>
  <si>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</si>
  <si>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</si>
  <si>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</si>
  <si>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</si>
  <si>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</si>
  <si>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</si>
  <si>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</si>
  <si>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</si>
  <si>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</si>
  <si>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</si>
  <si>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</si>
  <si>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</si>
  <si>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</si>
  <si>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</si>
  <si>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</si>
  <si>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</si>
  <si>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</si>
  <si>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</si>
  <si>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</si>
  <si>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</si>
  <si>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</si>
  <si>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</si>
  <si>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</si>
  <si>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</si>
  <si>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</si>
  <si>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</si>
  <si>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</si>
  <si>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</si>
  <si>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</si>
  <si>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</si>
  <si>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</si>
  <si>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</si>
  <si>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</si>
  <si>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</si>
  <si>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</si>
  <si>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</si>
  <si>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</si>
  <si>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</si>
  <si>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</si>
  <si>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</si>
  <si>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</si>
  <si>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</si>
  <si>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</si>
  <si>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</si>
  <si>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</si>
  <si>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</si>
  <si>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</si>
  <si>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</si>
  <si>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</si>
  <si>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</si>
  <si>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</si>
  <si>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</si>
  <si>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</si>
  <si>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</si>
  <si>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</si>
  <si>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</si>
  <si>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</si>
  <si>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</si>
  <si>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</si>
  <si>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</si>
  <si>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</si>
  <si>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</si>
  <si>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</si>
  <si>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</si>
  <si>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</si>
  <si>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</si>
  <si>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</si>
  <si>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</si>
  <si>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</si>
  <si>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</si>
  <si>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</si>
  <si>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</si>
  <si>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</si>
  <si>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</si>
  <si>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</si>
  <si>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</si>
  <si>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</si>
  <si>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</si>
  <si>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</si>
  <si>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</si>
  <si>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</si>
  <si>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</si>
  <si>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</si>
  <si>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</si>
  <si>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</si>
  <si>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</si>
  <si>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</si>
  <si>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</si>
  <si>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</si>
  <si>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</si>
  <si>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</si>
  <si>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</si>
  <si>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</si>
  <si>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</si>
  <si>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</si>
  <si>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</si>
  <si>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</si>
  <si>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</si>
  <si>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</si>
  <si>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</si>
  <si>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</si>
  <si>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</si>
  <si>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</si>
  <si>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</si>
  <si>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</si>
  <si>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</si>
  <si>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</si>
  <si>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</si>
  <si>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</si>
  <si>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</si>
  <si>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</si>
  <si>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</si>
  <si>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</si>
  <si>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</si>
  <si>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</si>
  <si>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</si>
  <si>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</si>
  <si>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</si>
  <si>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</si>
  <si>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</si>
  <si>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</si>
  <si>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</si>
  <si>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</si>
  <si>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</si>
  <si>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</si>
  <si>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</si>
  <si>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</si>
  <si>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</si>
  <si>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</si>
  <si>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</si>
  <si>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saraiya</t>
  </si>
  <si>
    <t>HINDU</t>
  </si>
  <si>
    <t>1</t>
  </si>
  <si>
    <t>&lt;= 2 Years</t>
  </si>
  <si>
    <t>Open</t>
  </si>
  <si>
    <t>Alok Kumar/SF0075590</t>
  </si>
  <si>
    <t>CA</t>
  </si>
  <si>
    <t>Saraiya</t>
  </si>
  <si>
    <t>Dual Staff</t>
  </si>
  <si>
    <t>Available &amp; Updated</t>
  </si>
  <si>
    <t>G1</t>
  </si>
  <si>
    <t>G2</t>
  </si>
  <si>
    <t>FIR Not Filled</t>
  </si>
  <si>
    <t>Completed-Report Submitted</t>
  </si>
  <si>
    <t>Terminated</t>
  </si>
  <si>
    <t>Pravin Kumar Pandit/SF0097197</t>
  </si>
  <si>
    <t>Aditya/SF0092055</t>
  </si>
  <si>
    <t>Vidya Bhusan Dubey/SF0024851</t>
  </si>
  <si>
    <t>Alok Kumar Raju/SF0091403</t>
  </si>
  <si>
    <t>Loan Outstanding Report Detailed as on 23-Sep-2025</t>
  </si>
  <si>
    <t>Report generation date &amp; time: Tuesday, September 23, 2025 8:45 AM</t>
  </si>
  <si>
    <t>BH3679</t>
  </si>
  <si>
    <t>Lalganj</t>
  </si>
  <si>
    <t xml:space="preserve">KOVAMAHABBATPUR </t>
  </si>
  <si>
    <t>SF0097925</t>
  </si>
  <si>
    <t>Amit Kumar</t>
  </si>
  <si>
    <t>KOVAMAHABBATPUR  C1</t>
  </si>
  <si>
    <t>KOVAMAHABBATPUR Renu Devi C1 G2</t>
  </si>
  <si>
    <t>Chetana Weekly</t>
  </si>
  <si>
    <t>SSF5159176</t>
  </si>
  <si>
    <t>BC</t>
  </si>
  <si>
    <t>Agriculture &amp; Farming</t>
  </si>
  <si>
    <t xml:space="preserve">PARAM PATI DEVI </t>
  </si>
  <si>
    <t>24-Dec-2023</t>
  </si>
  <si>
    <t>1.75 Yrs</t>
  </si>
  <si>
    <t>24 Dec 2023</t>
  </si>
  <si>
    <t>02-Jan-2024</t>
  </si>
  <si>
    <t>04-Jun-2025</t>
  </si>
  <si>
    <t>7352305780</t>
  </si>
  <si>
    <t>Pradeep Kumar</t>
  </si>
  <si>
    <t>SF0091705</t>
  </si>
  <si>
    <t>SBM</t>
  </si>
  <si>
    <t>SCA</t>
  </si>
  <si>
    <t>Sidharth Kumar</t>
  </si>
  <si>
    <t>SF0090119</t>
  </si>
  <si>
    <t>Mintu Kumar</t>
  </si>
  <si>
    <t>SF0074889</t>
  </si>
  <si>
    <t>MFIN</t>
  </si>
  <si>
    <t>As per Borrower On dated 08-10-24 EWI of Rs.720 collected but not accounted in FIMO.
As per Borrower On dated 12-11-24 EWI of Rs.720 collected but not accounted in FIMO.
As per Borrower On dated 19-11-24 EWI of Rs.720 collected but not accounted in FIMO.
As per Borrower On dated 26-11-24 EWI of Rs.720 collected but not accounted in FIMO.
As per Borrower On dated 14-01-25 EWI of Rs.720 collected but not accounted in FIMO.
As per Borrower On dated 04-03-25 EWI of Rs.720 collected but not accounted in FIMO.
As per Borrower On dated 18-03-25 EWI of Rs.720 collectedbut Rs 200  accounted in FIMO and rest of amount Rs 520 kept with him..
As per Borrower On dated 25-03-25 EWI of Rs.720 collected but not accounted in FIMO.
As per Borrower On dated 01-04-25 EWI of Rs.720 collected but not accounted in FIMO.
As per Borrower On dated 08-04-25 EWI of Rs.720 collected but not accounted in FIMO.</t>
  </si>
  <si>
    <t>As per Borrower On dated 08-10-24 EWI of Rs.720 collected but not accounted in FIMO</t>
  </si>
  <si>
    <t>As per Borrower On dated 12-11-24 EWI of Rs.720 collected but not accounted in FIMO.</t>
  </si>
  <si>
    <t>As per Borrower On dated 19-11-24 EWI of Rs.720 collected but not accounted in FIMO.</t>
  </si>
  <si>
    <t>As per Borrower On dated 26-11-24 EWI of Rs.720 collected but not accounted in FIMO.</t>
  </si>
  <si>
    <t>As per Borrower On dated 14-01-25 EWI of Rs.720 collected but not accounted in FIMO.</t>
  </si>
  <si>
    <t>As per Borrower On dated 04-03-25 EWI of Rs.720 collected but not accounted in FIMO.</t>
  </si>
  <si>
    <t>As per Borrower On dated 18-03-25 EWI of Rs.720 collectedbut Rs 200  accounted in FIMO and rest of amount Rs 520 kept with him..</t>
  </si>
  <si>
    <t>As per Borrower On dated 25-03-25 EWI of Rs.720 collected but not accounted in FIMO.</t>
  </si>
  <si>
    <t>As per Borrower On dated 01-04-25 EWI of Rs.720 collected but not accounted in FIMO.</t>
  </si>
  <si>
    <t>As per Borrower On dated 08-04-25 EWI of Rs.720 collected but not accounted in FIMO.</t>
  </si>
  <si>
    <t>FN25-26-02367</t>
  </si>
  <si>
    <t>1.Fraud has been identified by MFIN team on 22-09-2025 against Mintu Kumar/SF0074889
2.MFIN team raised complain on 22-09-2025 vide complain number FN25-26-02367.
3.At the time of Complain raised 1 borrower was affected  .
4.CA was Terminated on dated 16-05-2025 .
5.After verification done by Audit team out of 01 borrower 01 borrower was affected of Rs7000.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</si>
</sst>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0" xfId="0" applyFont="1" applyAlignment="1" applyProtection="1">
      <alignment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BH3679</v>
      </c>
      <c r="D5" s="63" t="str">
        <f>IF('Physical Cash at Safe'!D28="Yes", 'Physical Cash at Safe'!A4, 'Borrower Wise Details'!C5)</f>
        <v>Lalganj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45922</v>
      </c>
      <c r="H5" s="107" t="s">
        <v>295</v>
      </c>
      <c r="I5" s="61">
        <v>45922</v>
      </c>
      <c r="J5" s="74" t="str">
        <f>IF('Physical Cash at Safe'!D28="Yes",'Physical Cash at Safe'!E28,IF('Borrower Wise Details'!D5&lt;&gt;"",'Borrower Wise Details'!D5,""))</f>
        <v>FN25-26-02367</v>
      </c>
      <c r="K5" s="81">
        <v>1</v>
      </c>
      <c r="L5" s="164">
        <v>7200</v>
      </c>
      <c r="M5" s="82">
        <v>200</v>
      </c>
      <c r="N5" s="82" t="s">
        <v>263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Mintu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SF0074889</v>
      </c>
      <c r="U5" s="77" t="s">
        <v>262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261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</v>
      </c>
      <c r="AE5" s="126">
        <f>IF(AND(AC5="", AD5=""), "", IF(AD5="", AC5, AC5 - IF(ISNUMBER(AD5), AD5, 0)))</f>
        <v>7000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308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BH3679</v>
      </c>
      <c r="C5" s="50" t="str">
        <f>IF('Fraud Investigation Report'!D5="", "", 'Fraud Investigation Report'!D5)</f>
        <v>Lalganj</v>
      </c>
      <c r="D5" s="68" t="str">
        <f>IF(OR('Fraud Investigation Report'!R5="", 'Fraud Investigation Report'!R5=0), "", 'Fraud Investigation Report'!R5)</f>
        <v>Mintu Kumar</v>
      </c>
      <c r="E5" s="68" t="str">
        <f>IF(OR('Fraud Investigation Report'!T5="", 'Fraud Investigation Report'!T5=0), "", 'Fraud Investigation Report'!T5)</f>
        <v>SF0074889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FN25-26-02367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7200</v>
      </c>
      <c r="O5" s="69">
        <f>IF('Fraud Investigation Report'!AD5="", "", 'Fraud Investigation Report'!AD5)</f>
        <v>200</v>
      </c>
      <c r="P5" s="126">
        <f>IF(AND(N5="", O5=""), "", IF(O5="", N5, N5 - IF(ISNUMBER(O5), O5, 0)))</f>
        <v>7000</v>
      </c>
      <c r="Q5" s="49"/>
      <c r="R5" s="84" t="s">
        <v>260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3" sqref="C1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269</v>
      </c>
      <c r="B4" s="41" t="s">
        <v>270</v>
      </c>
      <c r="C4" s="41" t="s">
        <v>255</v>
      </c>
      <c r="D4" s="41" t="s">
        <v>247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45923</v>
      </c>
      <c r="C6" s="18">
        <v>45922</v>
      </c>
      <c r="D6" s="18">
        <v>45923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40</v>
      </c>
      <c r="C11" s="23">
        <f>B11*A11</f>
        <v>20000</v>
      </c>
      <c r="D11" s="25">
        <v>40</v>
      </c>
      <c r="E11" s="23">
        <f t="shared" ref="E11:E17" si="0">D11*A11</f>
        <v>20000</v>
      </c>
    </row>
    <row r="12" spans="1:5" ht="14.5" x14ac:dyDescent="0.35">
      <c r="A12" s="24">
        <v>200</v>
      </c>
      <c r="B12" s="25">
        <v>44</v>
      </c>
      <c r="C12" s="23">
        <f>B12*A12</f>
        <v>8800</v>
      </c>
      <c r="D12" s="25">
        <v>44</v>
      </c>
      <c r="E12" s="23">
        <f t="shared" si="0"/>
        <v>8800</v>
      </c>
    </row>
    <row r="13" spans="1:5" ht="14.5" x14ac:dyDescent="0.35">
      <c r="A13" s="24">
        <v>100</v>
      </c>
      <c r="B13" s="25">
        <v>76</v>
      </c>
      <c r="C13" s="23">
        <f t="shared" ref="C13:C17" si="1">B13*A13</f>
        <v>7600</v>
      </c>
      <c r="D13" s="25">
        <v>76</v>
      </c>
      <c r="E13" s="23">
        <f t="shared" si="0"/>
        <v>7600</v>
      </c>
    </row>
    <row r="14" spans="1:5" ht="14.5" x14ac:dyDescent="0.35">
      <c r="A14" s="24">
        <v>50</v>
      </c>
      <c r="B14" s="25">
        <v>20</v>
      </c>
      <c r="C14" s="23">
        <f t="shared" si="1"/>
        <v>1000</v>
      </c>
      <c r="D14" s="25">
        <v>20</v>
      </c>
      <c r="E14" s="23">
        <f t="shared" si="0"/>
        <v>1000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37548</v>
      </c>
      <c r="D19" s="30" t="s">
        <v>76</v>
      </c>
      <c r="E19" s="31">
        <f>SUM(E10:E18)</f>
        <v>37548</v>
      </c>
    </row>
    <row r="20" spans="1:5" ht="30" customHeight="1" x14ac:dyDescent="0.35">
      <c r="A20" s="144" t="s">
        <v>97</v>
      </c>
      <c r="B20" s="145"/>
      <c r="C20" s="32">
        <v>37548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256</v>
      </c>
      <c r="C32" s="37" t="s">
        <v>82</v>
      </c>
      <c r="D32" s="154" t="s">
        <v>257</v>
      </c>
      <c r="E32" s="155"/>
    </row>
    <row r="33" spans="1:5" ht="18" customHeight="1" x14ac:dyDescent="0.35">
      <c r="A33" s="37" t="s">
        <v>83</v>
      </c>
      <c r="B33" s="106" t="s">
        <v>259</v>
      </c>
      <c r="C33" s="39" t="s">
        <v>84</v>
      </c>
      <c r="D33" s="148" t="s">
        <v>258</v>
      </c>
      <c r="E33" s="149"/>
    </row>
    <row r="34" spans="1:5" ht="26" x14ac:dyDescent="0.35">
      <c r="A34" s="39" t="s">
        <v>218</v>
      </c>
      <c r="B34" s="38" t="s">
        <v>287</v>
      </c>
      <c r="C34" s="39" t="s">
        <v>219</v>
      </c>
      <c r="D34" s="150" t="s">
        <v>291</v>
      </c>
      <c r="E34" s="151"/>
    </row>
    <row r="35" spans="1:5" ht="26" x14ac:dyDescent="0.35">
      <c r="A35" s="39" t="s">
        <v>220</v>
      </c>
      <c r="B35" s="38" t="s">
        <v>288</v>
      </c>
      <c r="C35" s="39" t="s">
        <v>222</v>
      </c>
      <c r="D35" s="150" t="s">
        <v>292</v>
      </c>
      <c r="E35" s="151"/>
    </row>
    <row r="36" spans="1:5" ht="25.5" customHeight="1" x14ac:dyDescent="0.35">
      <c r="A36" s="39" t="s">
        <v>221</v>
      </c>
      <c r="B36" s="38" t="s">
        <v>289</v>
      </c>
      <c r="C36" s="39" t="s">
        <v>223</v>
      </c>
      <c r="D36" s="152" t="s">
        <v>290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BH3679</v>
      </c>
      <c r="C5" s="119" t="str">
        <f>IF('Loan Outstanding Report'!$H$5="", "", 'Loan Outstanding Report'!$H$5)</f>
        <v>Lalganj</v>
      </c>
      <c r="D5" s="41" t="s">
        <v>307</v>
      </c>
      <c r="E5" s="65">
        <v>45923</v>
      </c>
      <c r="F5" s="38" t="s">
        <v>293</v>
      </c>
      <c r="G5" s="49" t="s">
        <v>294</v>
      </c>
      <c r="H5" s="49" t="s">
        <v>254</v>
      </c>
      <c r="I5" s="120" t="s">
        <v>274</v>
      </c>
      <c r="J5" s="120" t="s">
        <v>277</v>
      </c>
      <c r="K5" s="120" t="s">
        <v>280</v>
      </c>
      <c r="L5" s="11">
        <v>354317334</v>
      </c>
      <c r="M5" s="65" t="s">
        <v>281</v>
      </c>
      <c r="N5" s="124">
        <v>45000</v>
      </c>
      <c r="O5" s="124">
        <v>720</v>
      </c>
      <c r="P5" s="121" t="s">
        <v>139</v>
      </c>
      <c r="Q5" s="80">
        <v>45573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202</v>
      </c>
      <c r="W5" s="122" t="s">
        <v>297</v>
      </c>
    </row>
    <row r="6" spans="1:23" ht="25" customHeight="1" x14ac:dyDescent="0.3">
      <c r="A6" s="64">
        <v>2</v>
      </c>
      <c r="B6" s="60" t="str">
        <f>IF(J6&lt;&gt;"", $B$5, "")</f>
        <v>BH3679</v>
      </c>
      <c r="C6" s="119" t="str">
        <f>IF(J6&lt;&gt;"", $C$5, "")</f>
        <v>Lalganj</v>
      </c>
      <c r="D6" s="41" t="str">
        <f>IF(J6&lt;&gt;"", $D$5, "")</f>
        <v>FN25-26-02367</v>
      </c>
      <c r="E6" s="65">
        <v>45923</v>
      </c>
      <c r="F6" s="38" t="str">
        <f>IF(J6&lt;&gt;"", $F$5, "")</f>
        <v>Mintu Kumar</v>
      </c>
      <c r="G6" s="49" t="str">
        <f>IF(J6&lt;&gt;"", $G$5, "")</f>
        <v>SF0074889</v>
      </c>
      <c r="H6" s="49" t="str">
        <f>IF(J6&lt;&gt;"", $H$5, "")</f>
        <v>CA</v>
      </c>
      <c r="I6" s="120" t="s">
        <v>274</v>
      </c>
      <c r="J6" s="120" t="s">
        <v>277</v>
      </c>
      <c r="K6" s="120" t="s">
        <v>280</v>
      </c>
      <c r="L6" s="11">
        <v>354317334</v>
      </c>
      <c r="M6" s="65" t="s">
        <v>281</v>
      </c>
      <c r="N6" s="124">
        <v>45000</v>
      </c>
      <c r="O6" s="124">
        <v>720</v>
      </c>
      <c r="P6" s="121" t="s">
        <v>139</v>
      </c>
      <c r="Q6" s="80">
        <v>45608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202</v>
      </c>
      <c r="W6" s="122" t="s">
        <v>298</v>
      </c>
    </row>
    <row r="7" spans="1:23" ht="25" customHeight="1" x14ac:dyDescent="0.3">
      <c r="A7" s="64">
        <v>3</v>
      </c>
      <c r="B7" s="60" t="str">
        <f t="shared" ref="B7:B70" si="2">IF(J7&lt;&gt;"", $B$5, "")</f>
        <v>BH3679</v>
      </c>
      <c r="C7" s="119" t="str">
        <f t="shared" ref="C7:C70" si="3">IF(J7&lt;&gt;"", $C$5, "")</f>
        <v>Lalganj</v>
      </c>
      <c r="D7" s="41" t="str">
        <f t="shared" ref="D7:D70" si="4">IF(J7&lt;&gt;"", $D$5, "")</f>
        <v>FN25-26-02367</v>
      </c>
      <c r="E7" s="65">
        <v>45923</v>
      </c>
      <c r="F7" s="38" t="str">
        <f t="shared" ref="F7:F70" si="5">IF(J7&lt;&gt;"", $F$5, "")</f>
        <v>Mintu Kumar</v>
      </c>
      <c r="G7" s="49" t="str">
        <f t="shared" ref="G7:G70" si="6">IF(J7&lt;&gt;"", $G$5, "")</f>
        <v>SF0074889</v>
      </c>
      <c r="H7" s="49" t="str">
        <f t="shared" ref="H7:H70" si="7">IF(J7&lt;&gt;"", $H$5, "")</f>
        <v>CA</v>
      </c>
      <c r="I7" s="120" t="s">
        <v>274</v>
      </c>
      <c r="J7" s="120" t="s">
        <v>277</v>
      </c>
      <c r="K7" s="120" t="s">
        <v>280</v>
      </c>
      <c r="L7" s="11">
        <v>354317334</v>
      </c>
      <c r="M7" s="65" t="s">
        <v>281</v>
      </c>
      <c r="N7" s="124">
        <v>45000</v>
      </c>
      <c r="O7" s="124">
        <v>720</v>
      </c>
      <c r="P7" s="121" t="s">
        <v>139</v>
      </c>
      <c r="Q7" s="80">
        <v>45615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202</v>
      </c>
      <c r="W7" s="122" t="s">
        <v>299</v>
      </c>
    </row>
    <row r="8" spans="1:23" ht="25" customHeight="1" x14ac:dyDescent="0.3">
      <c r="A8" s="64">
        <v>4</v>
      </c>
      <c r="B8" s="60" t="str">
        <f t="shared" si="2"/>
        <v>BH3679</v>
      </c>
      <c r="C8" s="119" t="str">
        <f t="shared" si="3"/>
        <v>Lalganj</v>
      </c>
      <c r="D8" s="41" t="str">
        <f t="shared" si="4"/>
        <v>FN25-26-02367</v>
      </c>
      <c r="E8" s="65">
        <v>45923</v>
      </c>
      <c r="F8" s="38" t="str">
        <f t="shared" si="5"/>
        <v>Mintu Kumar</v>
      </c>
      <c r="G8" s="49" t="str">
        <f t="shared" si="6"/>
        <v>SF0074889</v>
      </c>
      <c r="H8" s="49" t="str">
        <f t="shared" si="7"/>
        <v>CA</v>
      </c>
      <c r="I8" s="120" t="s">
        <v>274</v>
      </c>
      <c r="J8" s="120" t="s">
        <v>277</v>
      </c>
      <c r="K8" s="120" t="s">
        <v>280</v>
      </c>
      <c r="L8" s="11">
        <v>354317334</v>
      </c>
      <c r="M8" s="65" t="s">
        <v>281</v>
      </c>
      <c r="N8" s="124">
        <v>45000</v>
      </c>
      <c r="O8" s="124">
        <v>720</v>
      </c>
      <c r="P8" s="121" t="s">
        <v>139</v>
      </c>
      <c r="Q8" s="80">
        <v>45622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202</v>
      </c>
      <c r="W8" s="122" t="s">
        <v>300</v>
      </c>
    </row>
    <row r="9" spans="1:23" ht="25" customHeight="1" x14ac:dyDescent="0.3">
      <c r="A9" s="64">
        <v>5</v>
      </c>
      <c r="B9" s="60" t="str">
        <f t="shared" si="2"/>
        <v>BH3679</v>
      </c>
      <c r="C9" s="119" t="str">
        <f t="shared" si="3"/>
        <v>Lalganj</v>
      </c>
      <c r="D9" s="41" t="str">
        <f t="shared" si="4"/>
        <v>FN25-26-02367</v>
      </c>
      <c r="E9" s="65">
        <v>45923</v>
      </c>
      <c r="F9" s="38" t="str">
        <f t="shared" si="5"/>
        <v>Mintu Kumar</v>
      </c>
      <c r="G9" s="49" t="str">
        <f t="shared" si="6"/>
        <v>SF0074889</v>
      </c>
      <c r="H9" s="49" t="str">
        <f t="shared" si="7"/>
        <v>CA</v>
      </c>
      <c r="I9" s="120" t="s">
        <v>274</v>
      </c>
      <c r="J9" s="120" t="s">
        <v>277</v>
      </c>
      <c r="K9" s="120" t="s">
        <v>280</v>
      </c>
      <c r="L9" s="11">
        <v>354317334</v>
      </c>
      <c r="M9" s="65" t="s">
        <v>281</v>
      </c>
      <c r="N9" s="124">
        <v>45000</v>
      </c>
      <c r="O9" s="124">
        <v>720</v>
      </c>
      <c r="P9" s="121" t="s">
        <v>139</v>
      </c>
      <c r="Q9" s="80">
        <v>45671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202</v>
      </c>
      <c r="W9" s="122" t="s">
        <v>301</v>
      </c>
    </row>
    <row r="10" spans="1:23" ht="25" customHeight="1" x14ac:dyDescent="0.3">
      <c r="A10" s="64">
        <v>6</v>
      </c>
      <c r="B10" s="60" t="str">
        <f t="shared" si="2"/>
        <v>BH3679</v>
      </c>
      <c r="C10" s="119" t="str">
        <f t="shared" si="3"/>
        <v>Lalganj</v>
      </c>
      <c r="D10" s="41" t="str">
        <f t="shared" si="4"/>
        <v>FN25-26-02367</v>
      </c>
      <c r="E10" s="65">
        <v>45923</v>
      </c>
      <c r="F10" s="38" t="str">
        <f t="shared" si="5"/>
        <v>Mintu Kumar</v>
      </c>
      <c r="G10" s="49" t="str">
        <f t="shared" si="6"/>
        <v>SF0074889</v>
      </c>
      <c r="H10" s="49" t="str">
        <f t="shared" si="7"/>
        <v>CA</v>
      </c>
      <c r="I10" s="120" t="s">
        <v>274</v>
      </c>
      <c r="J10" s="120" t="s">
        <v>277</v>
      </c>
      <c r="K10" s="120" t="s">
        <v>280</v>
      </c>
      <c r="L10" s="11">
        <v>354317334</v>
      </c>
      <c r="M10" s="65" t="s">
        <v>281</v>
      </c>
      <c r="N10" s="124">
        <v>45000</v>
      </c>
      <c r="O10" s="124">
        <v>720</v>
      </c>
      <c r="P10" s="121" t="s">
        <v>139</v>
      </c>
      <c r="Q10" s="80">
        <v>45720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202</v>
      </c>
      <c r="W10" s="122" t="s">
        <v>302</v>
      </c>
    </row>
    <row r="11" spans="1:23" ht="25" customHeight="1" x14ac:dyDescent="0.3">
      <c r="A11" s="64">
        <v>7</v>
      </c>
      <c r="B11" s="60" t="str">
        <f t="shared" si="2"/>
        <v>BH3679</v>
      </c>
      <c r="C11" s="119" t="str">
        <f t="shared" si="3"/>
        <v>Lalganj</v>
      </c>
      <c r="D11" s="41" t="str">
        <f t="shared" si="4"/>
        <v>FN25-26-02367</v>
      </c>
      <c r="E11" s="65">
        <v>45923</v>
      </c>
      <c r="F11" s="38" t="str">
        <f t="shared" si="5"/>
        <v>Mintu Kumar</v>
      </c>
      <c r="G11" s="49" t="str">
        <f t="shared" si="6"/>
        <v>SF0074889</v>
      </c>
      <c r="H11" s="49" t="str">
        <f t="shared" si="7"/>
        <v>CA</v>
      </c>
      <c r="I11" s="120" t="s">
        <v>274</v>
      </c>
      <c r="J11" s="120" t="s">
        <v>277</v>
      </c>
      <c r="K11" s="120" t="s">
        <v>280</v>
      </c>
      <c r="L11" s="11">
        <v>354317334</v>
      </c>
      <c r="M11" s="65" t="s">
        <v>281</v>
      </c>
      <c r="N11" s="124">
        <v>45000</v>
      </c>
      <c r="O11" s="124">
        <v>720</v>
      </c>
      <c r="P11" s="121" t="s">
        <v>139</v>
      </c>
      <c r="Q11" s="80">
        <v>45734</v>
      </c>
      <c r="R11" s="124">
        <v>720</v>
      </c>
      <c r="S11" s="124">
        <v>200</v>
      </c>
      <c r="T11" s="124">
        <v>0</v>
      </c>
      <c r="U11" s="125">
        <f t="shared" si="1"/>
        <v>520</v>
      </c>
      <c r="V11" s="117" t="s">
        <v>202</v>
      </c>
      <c r="W11" s="122" t="s">
        <v>303</v>
      </c>
    </row>
    <row r="12" spans="1:23" ht="25" customHeight="1" x14ac:dyDescent="0.3">
      <c r="A12" s="64">
        <v>8</v>
      </c>
      <c r="B12" s="60" t="str">
        <f t="shared" si="2"/>
        <v>BH3679</v>
      </c>
      <c r="C12" s="119" t="str">
        <f t="shared" si="3"/>
        <v>Lalganj</v>
      </c>
      <c r="D12" s="41" t="str">
        <f t="shared" si="4"/>
        <v>FN25-26-02367</v>
      </c>
      <c r="E12" s="65">
        <v>45923</v>
      </c>
      <c r="F12" s="38" t="str">
        <f t="shared" si="5"/>
        <v>Mintu Kumar</v>
      </c>
      <c r="G12" s="49" t="str">
        <f t="shared" si="6"/>
        <v>SF0074889</v>
      </c>
      <c r="H12" s="49" t="str">
        <f t="shared" si="7"/>
        <v>CA</v>
      </c>
      <c r="I12" s="120" t="s">
        <v>274</v>
      </c>
      <c r="J12" s="120" t="s">
        <v>277</v>
      </c>
      <c r="K12" s="120" t="s">
        <v>280</v>
      </c>
      <c r="L12" s="11">
        <v>354317334</v>
      </c>
      <c r="M12" s="65" t="s">
        <v>281</v>
      </c>
      <c r="N12" s="124">
        <v>45000</v>
      </c>
      <c r="O12" s="124">
        <v>720</v>
      </c>
      <c r="P12" s="121" t="s">
        <v>139</v>
      </c>
      <c r="Q12" s="80">
        <v>45741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202</v>
      </c>
      <c r="W12" s="122" t="s">
        <v>304</v>
      </c>
    </row>
    <row r="13" spans="1:23" ht="25" customHeight="1" x14ac:dyDescent="0.3">
      <c r="A13" s="64">
        <v>9</v>
      </c>
      <c r="B13" s="60" t="str">
        <f t="shared" si="2"/>
        <v>BH3679</v>
      </c>
      <c r="C13" s="119" t="str">
        <f t="shared" si="3"/>
        <v>Lalganj</v>
      </c>
      <c r="D13" s="41" t="str">
        <f t="shared" si="4"/>
        <v>FN25-26-02367</v>
      </c>
      <c r="E13" s="65">
        <v>45923</v>
      </c>
      <c r="F13" s="38" t="str">
        <f t="shared" si="5"/>
        <v>Mintu Kumar</v>
      </c>
      <c r="G13" s="49" t="str">
        <f t="shared" si="6"/>
        <v>SF0074889</v>
      </c>
      <c r="H13" s="49" t="str">
        <f t="shared" si="7"/>
        <v>CA</v>
      </c>
      <c r="I13" s="120" t="s">
        <v>274</v>
      </c>
      <c r="J13" s="120" t="s">
        <v>277</v>
      </c>
      <c r="K13" s="120" t="s">
        <v>280</v>
      </c>
      <c r="L13" s="11">
        <v>354317334</v>
      </c>
      <c r="M13" s="65" t="s">
        <v>281</v>
      </c>
      <c r="N13" s="124">
        <v>45000</v>
      </c>
      <c r="O13" s="124">
        <v>720</v>
      </c>
      <c r="P13" s="121" t="s">
        <v>139</v>
      </c>
      <c r="Q13" s="80">
        <v>45748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202</v>
      </c>
      <c r="W13" s="122" t="s">
        <v>305</v>
      </c>
    </row>
    <row r="14" spans="1:23" ht="25" customHeight="1" x14ac:dyDescent="0.3">
      <c r="A14" s="64">
        <v>10</v>
      </c>
      <c r="B14" s="60" t="str">
        <f t="shared" si="2"/>
        <v>BH3679</v>
      </c>
      <c r="C14" s="119" t="str">
        <f t="shared" si="3"/>
        <v>Lalganj</v>
      </c>
      <c r="D14" s="41" t="str">
        <f t="shared" si="4"/>
        <v>FN25-26-02367</v>
      </c>
      <c r="E14" s="65">
        <v>45923</v>
      </c>
      <c r="F14" s="38" t="str">
        <f t="shared" si="5"/>
        <v>Mintu Kumar</v>
      </c>
      <c r="G14" s="49" t="str">
        <f t="shared" si="6"/>
        <v>SF0074889</v>
      </c>
      <c r="H14" s="49" t="str">
        <f t="shared" si="7"/>
        <v>CA</v>
      </c>
      <c r="I14" s="120" t="s">
        <v>274</v>
      </c>
      <c r="J14" s="120" t="s">
        <v>277</v>
      </c>
      <c r="K14" s="120" t="s">
        <v>280</v>
      </c>
      <c r="L14" s="11">
        <v>354317334</v>
      </c>
      <c r="M14" s="65" t="s">
        <v>281</v>
      </c>
      <c r="N14" s="124">
        <v>45000</v>
      </c>
      <c r="O14" s="124">
        <v>720</v>
      </c>
      <c r="P14" s="121" t="s">
        <v>139</v>
      </c>
      <c r="Q14" s="80">
        <v>45755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202</v>
      </c>
      <c r="W14" s="122" t="s">
        <v>306</v>
      </c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269</v>
      </c>
      <c r="H5" s="38" t="s">
        <v>270</v>
      </c>
      <c r="I5" s="84">
        <v>200171</v>
      </c>
      <c r="J5" s="38" t="s">
        <v>271</v>
      </c>
      <c r="K5" s="84">
        <v>200171</v>
      </c>
      <c r="L5" s="84" t="s">
        <v>272</v>
      </c>
      <c r="M5" s="38" t="s">
        <v>273</v>
      </c>
      <c r="N5" s="84">
        <v>441606</v>
      </c>
      <c r="O5" s="84" t="s">
        <v>274</v>
      </c>
      <c r="P5" s="84">
        <v>739997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249</v>
      </c>
      <c r="W5" s="84">
        <v>541</v>
      </c>
      <c r="X5" s="38" t="s">
        <v>279</v>
      </c>
      <c r="Y5" s="84">
        <v>354317334</v>
      </c>
      <c r="Z5" s="38" t="s">
        <v>280</v>
      </c>
      <c r="AA5" s="108" t="s">
        <v>281</v>
      </c>
      <c r="AB5" s="84">
        <v>45000</v>
      </c>
      <c r="AC5" s="108"/>
      <c r="AD5" s="84">
        <v>75</v>
      </c>
      <c r="AE5" s="84" t="s">
        <v>250</v>
      </c>
      <c r="AF5" s="84" t="s">
        <v>282</v>
      </c>
      <c r="AG5" s="108" t="s">
        <v>283</v>
      </c>
      <c r="AH5" s="84" t="s">
        <v>251</v>
      </c>
      <c r="AI5" s="108" t="s">
        <v>284</v>
      </c>
      <c r="AJ5" s="84">
        <v>720</v>
      </c>
      <c r="AK5" s="84">
        <v>720</v>
      </c>
      <c r="AL5" s="108" t="s">
        <v>285</v>
      </c>
      <c r="AM5" s="84">
        <v>38985.94</v>
      </c>
      <c r="AN5" s="112">
        <v>8594.06</v>
      </c>
      <c r="AO5" s="112">
        <v>47580</v>
      </c>
      <c r="AP5" s="112">
        <v>6014.06</v>
      </c>
      <c r="AQ5" s="112">
        <v>111.94</v>
      </c>
      <c r="AR5" s="112">
        <v>6126</v>
      </c>
      <c r="AS5" s="112">
        <v>6014.06</v>
      </c>
      <c r="AT5" s="112">
        <v>111.94</v>
      </c>
      <c r="AU5" s="112">
        <v>6126</v>
      </c>
      <c r="AV5" s="84">
        <v>91</v>
      </c>
      <c r="AW5" s="84"/>
      <c r="AX5" s="84"/>
      <c r="AY5" s="108"/>
      <c r="AZ5" s="84"/>
      <c r="BA5" s="84"/>
      <c r="BB5" s="84" t="s">
        <v>252</v>
      </c>
      <c r="BC5" s="84" t="s">
        <v>145</v>
      </c>
      <c r="BD5" s="108"/>
      <c r="BE5" s="84">
        <v>0</v>
      </c>
      <c r="BF5" s="38" t="s">
        <v>277</v>
      </c>
      <c r="BG5" s="84" t="s">
        <v>286</v>
      </c>
      <c r="BH5" s="114" t="s">
        <v>253</v>
      </c>
      <c r="BI5" s="38" t="s">
        <v>110</v>
      </c>
      <c r="BJ5" s="85">
        <v>45923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7200</v>
      </c>
      <c r="BQ5" s="117" t="s">
        <v>202</v>
      </c>
      <c r="BR5" s="129" t="s">
        <v>296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2025-09-24T12:16:00Z</dcterms:modified>
</cp:coreProperties>
</file>