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huri CSS 111251/"/>
    </mc:Choice>
  </mc:AlternateContent>
  <xr:revisionPtr revIDLastSave="89" documentId="8_{7BE24478-8359-4CBA-A1DE-F297B2F4DE97}" xr6:coauthVersionLast="47" xr6:coauthVersionMax="47" xr10:uidLastSave="{E3E86469-EFA2-4786-8969-9A9B51B8873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<sst xmlns="http://schemas.openxmlformats.org/spreadsheetml/2006/main" count="349" uniqueCount="296">
  <si>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</si>
  <si>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</si>
  <si>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</si>
  <si>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</si>
  <si>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</si>
  <si>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</si>
  <si>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</si>
  <si>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</si>
  <si>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</si>
  <si>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</si>
  <si>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</si>
  <si>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</si>
  <si>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</si>
  <si>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</si>
  <si>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</si>
  <si>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</si>
  <si>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</si>
  <si>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</si>
  <si>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</si>
  <si>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</si>
  <si>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</si>
  <si>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</si>
  <si>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</si>
  <si>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</si>
  <si>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</si>
  <si>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</si>
  <si>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</si>
  <si>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</si>
  <si>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</si>
  <si>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</si>
  <si>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</si>
  <si>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</si>
  <si>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</si>
  <si>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</si>
  <si>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</si>
  <si>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</si>
  <si>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</si>
  <si>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</si>
  <si>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</si>
  <si>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</si>
  <si>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</si>
  <si>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</si>
  <si>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</si>
  <si>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</si>
  <si>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</si>
  <si>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</si>
  <si>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</si>
  <si>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</si>
  <si>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</si>
  <si>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</si>
  <si>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</si>
  <si>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</si>
  <si>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</si>
  <si>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</si>
  <si>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</si>
  <si>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</si>
  <si>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</si>
  <si>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</si>
  <si>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</si>
  <si>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</si>
  <si>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</si>
  <si>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</si>
  <si>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</si>
  <si>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</si>
  <si>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</si>
  <si>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</si>
  <si>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</si>
  <si>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</si>
  <si>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</si>
  <si>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</si>
  <si>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</si>
  <si>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</si>
  <si>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</si>
  <si>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</si>
  <si>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</si>
  <si>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</si>
  <si>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</si>
  <si>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</si>
  <si>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</si>
  <si>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</si>
  <si>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</si>
  <si>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</si>
  <si>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</si>
  <si>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</si>
  <si>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</si>
  <si>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</si>
  <si>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</si>
  <si>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</si>
  <si>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</si>
  <si>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</si>
  <si>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</si>
  <si>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</si>
  <si>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</si>
  <si>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</si>
  <si>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</si>
  <si>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</si>
  <si>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</si>
  <si>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</si>
  <si>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</si>
  <si>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</si>
  <si>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</si>
  <si>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</si>
  <si>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</si>
  <si>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</si>
  <si>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</si>
  <si>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</si>
  <si>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</si>
  <si>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</si>
  <si>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</si>
  <si>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</si>
  <si>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</si>
  <si>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</si>
  <si>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</si>
  <si>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</si>
  <si>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</si>
  <si>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</si>
  <si>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</si>
  <si>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</si>
  <si>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</si>
  <si>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</si>
  <si>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</si>
  <si>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</si>
  <si>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</si>
  <si>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</si>
  <si>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</si>
  <si>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</si>
  <si>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</si>
  <si>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</si>
  <si>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</si>
  <si>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</si>
  <si>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</si>
  <si>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</si>
  <si>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</si>
  <si>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</si>
  <si>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</si>
  <si>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</si>
  <si>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</si>
  <si>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</si>
  <si>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</si>
  <si>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</si>
  <si>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</si>
  <si>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</si>
  <si>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</si>
  <si>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</si>
  <si>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</si>
  <si>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</si>
  <si>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</si>
  <si>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</si>
  <si>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</si>
  <si>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</si>
  <si>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</si>
  <si>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</si>
  <si>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</si>
  <si>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</si>
  <si>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</si>
  <si>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</si>
  <si>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</si>
  <si>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</si>
  <si>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</si>
  <si>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</si>
  <si>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</si>
  <si>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</si>
  <si>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</si>
  <si>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</si>
  <si>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</si>
  <si>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</si>
  <si>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</si>
  <si>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</si>
  <si>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</si>
  <si>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</si>
  <si>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</si>
  <si>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</si>
  <si>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</si>
  <si>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</si>
  <si>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</si>
  <si>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</si>
  <si>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</si>
  <si>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</si>
  <si>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</si>
  <si>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</si>
  <si>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</si>
  <si>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</si>
  <si>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</si>
  <si>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</si>
  <si>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</si>
  <si>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</si>
  <si>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</si>
  <si>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</si>
  <si>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</si>
  <si>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</si>
  <si>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</si>
  <si>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</si>
  <si>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</si>
  <si>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</si>
  <si>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</si>
  <si>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</si>
  <si>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</si>
  <si>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</si>
  <si>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</si>
  <si>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</si>
  <si>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</si>
  <si>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</si>
  <si>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</si>
  <si>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</si>
  <si>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</si>
  <si>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</si>
  <si>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</si>
  <si>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</si>
  <si>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</si>
  <si>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</si>
  <si>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</si>
  <si>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</si>
  <si>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</si>
  <si>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</si>
  <si>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</si>
  <si>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</si>
  <si>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</si>
  <si>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</si>
  <si>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</si>
  <si>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</si>
  <si>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</si>
  <si>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</si>
  <si>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</si>
  <si>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</si>
  <si>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</si>
  <si>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</si>
  <si>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</si>
  <si>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</si>
  <si>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</si>
  <si>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</si>
  <si>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</si>
  <si>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</si>
  <si>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</si>
  <si>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</si>
  <si>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</si>
  <si>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</si>
  <si>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</si>
  <si>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</si>
  <si>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</si>
  <si>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</si>
  <si>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</si>
  <si>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</si>
  <si>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</si>
  <si>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</si>
  <si>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</si>
  <si>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</si>
  <si>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HINDU</t>
  </si>
  <si>
    <t>Agriculture &amp; Farming</t>
  </si>
  <si>
    <t>Open</t>
  </si>
  <si>
    <t>No SVP</t>
  </si>
  <si>
    <t>Chandrasing M. Malani/SF0052961</t>
  </si>
  <si>
    <t>Form Date : 07 Sep 2025</t>
  </si>
  <si>
    <t>To Date : 07 Sep 2025</t>
  </si>
  <si>
    <t>Reporting Time : 05:19 PM</t>
  </si>
  <si>
    <t>CSS</t>
  </si>
  <si>
    <t>Chetana</t>
  </si>
  <si>
    <t>Credit Assistant</t>
  </si>
  <si>
    <t>Pune</t>
  </si>
  <si>
    <t>Srirampur</t>
  </si>
  <si>
    <t>MRGL0689</t>
  </si>
  <si>
    <t>Rahuri</t>
  </si>
  <si>
    <t>Kolhar Bk</t>
  </si>
  <si>
    <t>SF0096353</t>
  </si>
  <si>
    <t>Kale Yash Sanjaykumar</t>
  </si>
  <si>
    <t>34414</t>
  </si>
  <si>
    <t>65614</t>
  </si>
  <si>
    <t>CID068901394</t>
  </si>
  <si>
    <t>OBC</t>
  </si>
  <si>
    <t>BHARTI SOPAN KANADE</t>
  </si>
  <si>
    <t>15-Jun-2022</t>
  </si>
  <si>
    <t>Fri</t>
  </si>
  <si>
    <t>11</t>
  </si>
  <si>
    <t>12.00 Yrs</t>
  </si>
  <si>
    <t>10 Jan 2020</t>
  </si>
  <si>
    <t>&gt; 10 Years</t>
  </si>
  <si>
    <t>05-Aug-2022</t>
  </si>
  <si>
    <t>07-Jun-2024</t>
  </si>
  <si>
    <t>&gt;180</t>
  </si>
  <si>
    <t>31-Dec-2024</t>
  </si>
  <si>
    <t>8805924583</t>
  </si>
  <si>
    <t>Dattatray Raosaheb Bhawar</t>
  </si>
  <si>
    <t>SF0081213</t>
  </si>
  <si>
    <t>Shubham Talole/SF0037282</t>
  </si>
  <si>
    <t>Bhiku Bapurao Jadhav/SF0092363</t>
  </si>
  <si>
    <t>Aniket Ajit Chiparge/SF0097792</t>
  </si>
  <si>
    <t>As per the Loan Card, Borrower BHARTI SOPAN KANADE/348388366 paid the EMIs amount of Rs 3900/- on 5 Jul 2024 to CA Dattatray Raosaheb Bhawar/SF0081213.
But the CA Dattatray did not post in FIMO.</t>
  </si>
  <si>
    <t>Resigned-Exited</t>
  </si>
  <si>
    <t>During the post-investigation, it was found that the Credit Assistant 01 Borrower EMIs were collected of Rs 3900/- on 5 Jul 2024. Still, the entry was posted in FIMO.</t>
  </si>
  <si>
    <t>Branch Manager</t>
  </si>
  <si>
    <t>SF0096188</t>
  </si>
  <si>
    <t>Vikas Rathod</t>
  </si>
  <si>
    <t>Dual Staff</t>
  </si>
  <si>
    <t>Available &amp; Updated</t>
  </si>
  <si>
    <t>Completed-Report Submitted</t>
  </si>
  <si>
    <t>FIR Not Filled</t>
  </si>
  <si>
    <t>FN25-26-02375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</si>
</sst>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MRGL0689</v>
      </c>
      <c r="D5" s="63" t="str">
        <f>IF('Physical Cash at Safe'!D28="Yes", 'Physical Cash at Safe'!B4, 'Borrower Wise Details'!C5)</f>
        <v>Rahuri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45904</v>
      </c>
      <c r="H5" s="107" t="s">
        <v>254</v>
      </c>
      <c r="I5" s="61">
        <v>45926</v>
      </c>
      <c r="J5" s="74" t="str">
        <f>IF('Physical Cash at Safe'!D28="Yes",'Physical Cash at Safe'!E28,IF('Borrower Wise Details'!D5&lt;&gt;"",'Borrower Wise Details'!D5,""))</f>
        <v>FN25-26-02375</v>
      </c>
      <c r="K5" s="81">
        <v>1</v>
      </c>
      <c r="L5" s="82">
        <v>3900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249</v>
      </c>
      <c r="R5" s="75" t="str">
        <f>IF('Physical Cash at Safe'!$D$28="Yes", 'Physical Cash at Safe'!$A$28, IF('Borrower Wise Details'!F5&lt;&gt;"", 'Borrower Wise Details'!F5, ""))</f>
        <v>Dattatray Raosaheb Bhawar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SF0081213</v>
      </c>
      <c r="U5" s="77" t="s">
        <v>286</v>
      </c>
      <c r="V5" s="61">
        <v>45605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45914</v>
      </c>
      <c r="AA5" s="61">
        <v>45914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45914</v>
      </c>
      <c r="AH5" s="70" t="s">
        <v>287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MRGL0689</v>
      </c>
      <c r="C5" s="50" t="str">
        <f>IF('Fraud Investigation Report'!D5="", "", 'Fraud Investigation Report'!D5)</f>
        <v>Rahuri</v>
      </c>
      <c r="D5" s="68" t="str">
        <f>IF(OR('Fraud Investigation Report'!R5="", 'Fraud Investigation Report'!R5=0), "", 'Fraud Investigation Report'!R5)</f>
        <v>Dattatray Raosaheb Bhawar</v>
      </c>
      <c r="E5" s="68" t="str">
        <f>IF(OR('Fraud Investigation Report'!T5="", 'Fraud Investigation Report'!T5=0), "", 'Fraud Investigation Report'!T5)</f>
        <v>SF0081213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294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259</v>
      </c>
      <c r="B4" s="41" t="s">
        <v>260</v>
      </c>
      <c r="C4" s="41" t="s">
        <v>258</v>
      </c>
      <c r="D4" s="41" t="s">
        <v>257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45913</v>
      </c>
      <c r="C6" s="18">
        <v>45914</v>
      </c>
      <c r="D6" s="18">
        <v>45914</v>
      </c>
      <c r="E6" s="19">
        <v>0.35416666666666669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229</v>
      </c>
      <c r="C11" s="23">
        <f>B11*A11</f>
        <v>114500</v>
      </c>
      <c r="D11" s="25">
        <v>229</v>
      </c>
      <c r="E11" s="23">
        <f t="shared" ref="E11:E17" si="0">D11*A11</f>
        <v>114500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90</v>
      </c>
      <c r="C13" s="23">
        <f t="shared" ref="C13:C17" si="1">B13*A13</f>
        <v>9000</v>
      </c>
      <c r="D13" s="25">
        <v>90</v>
      </c>
      <c r="E13" s="23">
        <f t="shared" si="0"/>
        <v>9000</v>
      </c>
    </row>
    <row r="14" spans="1:5" ht="14.5" x14ac:dyDescent="0.35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126833</v>
      </c>
      <c r="D19" s="30" t="s">
        <v>76</v>
      </c>
      <c r="E19" s="31">
        <f>SUM(E10:E18)</f>
        <v>126833</v>
      </c>
    </row>
    <row r="20" spans="1:5" ht="30" customHeight="1" x14ac:dyDescent="0.35">
      <c r="A20" s="145" t="s">
        <v>97</v>
      </c>
      <c r="B20" s="146"/>
      <c r="C20" s="32">
        <v>126833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291</v>
      </c>
      <c r="C32" s="37" t="s">
        <v>82</v>
      </c>
      <c r="D32" s="155" t="s">
        <v>292</v>
      </c>
      <c r="E32" s="156"/>
    </row>
    <row r="33" spans="1:5" ht="18" customHeight="1" x14ac:dyDescent="0.35">
      <c r="A33" s="37" t="s">
        <v>83</v>
      </c>
      <c r="B33" s="106">
        <v>219</v>
      </c>
      <c r="C33" s="39" t="s">
        <v>84</v>
      </c>
      <c r="D33" s="149">
        <v>264</v>
      </c>
      <c r="E33" s="150"/>
    </row>
    <row r="34" spans="1:5" ht="26" x14ac:dyDescent="0.35">
      <c r="A34" s="39" t="s">
        <v>217</v>
      </c>
      <c r="B34" s="38" t="s">
        <v>290</v>
      </c>
      <c r="C34" s="39" t="s">
        <v>218</v>
      </c>
      <c r="D34" s="151" t="s">
        <v>263</v>
      </c>
      <c r="E34" s="152"/>
    </row>
    <row r="35" spans="1:5" ht="26" x14ac:dyDescent="0.35">
      <c r="A35" s="39" t="s">
        <v>219</v>
      </c>
      <c r="B35" s="38" t="s">
        <v>289</v>
      </c>
      <c r="C35" s="39" t="s">
        <v>221</v>
      </c>
      <c r="D35" s="151" t="s">
        <v>262</v>
      </c>
      <c r="E35" s="152"/>
    </row>
    <row r="36" spans="1:5" ht="25.5" customHeight="1" x14ac:dyDescent="0.35">
      <c r="A36" s="39" t="s">
        <v>220</v>
      </c>
      <c r="B36" s="38" t="s">
        <v>288</v>
      </c>
      <c r="C36" s="39" t="s">
        <v>222</v>
      </c>
      <c r="D36" s="153" t="s">
        <v>256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MRGL0689</v>
      </c>
      <c r="C5" s="119" t="str">
        <f>IF('Loan Outstanding Report'!$H$5="", "", 'Loan Outstanding Report'!$H$5)</f>
        <v>Rahuri</v>
      </c>
      <c r="D5" s="41" t="s">
        <v>295</v>
      </c>
      <c r="E5" s="65">
        <v>45914</v>
      </c>
      <c r="F5" s="38" t="s">
        <v>280</v>
      </c>
      <c r="G5" s="49" t="s">
        <v>281</v>
      </c>
      <c r="H5" s="49" t="s">
        <v>256</v>
      </c>
      <c r="I5" s="120" t="s">
        <v>264</v>
      </c>
      <c r="J5" s="120" t="s">
        <v>266</v>
      </c>
      <c r="K5" s="120" t="s">
        <v>268</v>
      </c>
      <c r="L5" s="11">
        <v>348388366</v>
      </c>
      <c r="M5" s="65" t="s">
        <v>269</v>
      </c>
      <c r="N5" s="124">
        <v>75354</v>
      </c>
      <c r="O5" s="124">
        <v>3900</v>
      </c>
      <c r="P5" s="121" t="s">
        <v>139</v>
      </c>
      <c r="Q5" s="80">
        <v>45478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285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257</v>
      </c>
      <c r="E5" s="38" t="s">
        <v>257</v>
      </c>
      <c r="F5" s="38" t="s">
        <v>258</v>
      </c>
      <c r="G5" s="84" t="s">
        <v>259</v>
      </c>
      <c r="H5" s="38" t="s">
        <v>260</v>
      </c>
      <c r="I5" s="84">
        <v>129535</v>
      </c>
      <c r="J5" s="38" t="s">
        <v>261</v>
      </c>
      <c r="K5" s="84">
        <v>129535</v>
      </c>
      <c r="L5" s="84" t="s">
        <v>262</v>
      </c>
      <c r="M5" s="38" t="s">
        <v>263</v>
      </c>
      <c r="N5" s="84">
        <v>218527</v>
      </c>
      <c r="O5" s="84" t="s">
        <v>264</v>
      </c>
      <c r="P5" s="84">
        <v>301696</v>
      </c>
      <c r="Q5" s="38" t="s">
        <v>265</v>
      </c>
      <c r="R5" s="38" t="s">
        <v>255</v>
      </c>
      <c r="S5" s="84" t="s">
        <v>266</v>
      </c>
      <c r="T5" s="84" t="s">
        <v>266</v>
      </c>
      <c r="U5" s="84" t="s">
        <v>267</v>
      </c>
      <c r="V5" s="84" t="s">
        <v>246</v>
      </c>
      <c r="W5" s="84">
        <v>541</v>
      </c>
      <c r="X5" s="38" t="s">
        <v>247</v>
      </c>
      <c r="Y5" s="84">
        <v>348388366</v>
      </c>
      <c r="Z5" s="38" t="s">
        <v>268</v>
      </c>
      <c r="AA5" s="108" t="s">
        <v>269</v>
      </c>
      <c r="AB5" s="84">
        <v>75354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4231</v>
      </c>
      <c r="AK5" s="84">
        <v>3900</v>
      </c>
      <c r="AL5" s="108" t="s">
        <v>276</v>
      </c>
      <c r="AM5" s="84">
        <v>71520.08</v>
      </c>
      <c r="AN5" s="112">
        <v>18510.919999999998</v>
      </c>
      <c r="AO5" s="112">
        <v>90031</v>
      </c>
      <c r="AP5" s="112">
        <v>3833.92</v>
      </c>
      <c r="AQ5" s="112">
        <v>66.08</v>
      </c>
      <c r="AR5" s="112">
        <v>3900</v>
      </c>
      <c r="AS5" s="112">
        <v>3833.92</v>
      </c>
      <c r="AT5" s="112">
        <v>66.08</v>
      </c>
      <c r="AU5" s="112">
        <v>3900</v>
      </c>
      <c r="AV5" s="84">
        <v>38</v>
      </c>
      <c r="AW5" s="84">
        <v>436</v>
      </c>
      <c r="AX5" s="84" t="s">
        <v>277</v>
      </c>
      <c r="AY5" s="108"/>
      <c r="AZ5" s="84"/>
      <c r="BA5" s="84"/>
      <c r="BB5" s="84" t="s">
        <v>248</v>
      </c>
      <c r="BC5" s="84"/>
      <c r="BD5" s="108" t="s">
        <v>278</v>
      </c>
      <c r="BE5" s="84">
        <v>75354</v>
      </c>
      <c r="BF5" s="38" t="s">
        <v>266</v>
      </c>
      <c r="BG5" s="84" t="s">
        <v>279</v>
      </c>
      <c r="BH5" s="114" t="s">
        <v>250</v>
      </c>
      <c r="BI5" s="38" t="s">
        <v>110</v>
      </c>
      <c r="BJ5" s="85">
        <v>45914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3900</v>
      </c>
      <c r="BQ5" s="117" t="s">
        <v>201</v>
      </c>
      <c r="BR5" s="130" t="s">
        <v>285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2025-09-26T09:22:38Z</dcterms:modified>
</cp:coreProperties>
</file>