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Garwha CSS 111914/"/>
    </mc:Choice>
  </mc:AlternateContent>
  <xr:revisionPtr revIDLastSave="14" documentId="13_ncr:1_{24595347-85B8-4A4E-8E29-453D8F92BCF9}" xr6:coauthVersionLast="47" xr6:coauthVersionMax="47" xr10:uidLastSave="{1F2EDF11-62C3-49DF-AF6F-6F4AF33B94A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<sst xmlns="http://schemas.openxmlformats.org/spreadsheetml/2006/main" count="668" uniqueCount="374">
  <si>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</si>
  <si>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</si>
  <si>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</si>
  <si>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</si>
  <si>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</si>
  <si>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</si>
  <si>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</si>
  <si>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</si>
  <si>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</si>
  <si>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</si>
  <si>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</si>
  <si>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</si>
  <si>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</si>
  <si>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</si>
  <si>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</si>
  <si>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</si>
  <si>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</si>
  <si>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</si>
  <si>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</si>
  <si>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</si>
  <si>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</si>
  <si>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</si>
  <si>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</si>
  <si>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</si>
  <si>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</si>
  <si>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</si>
  <si>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</si>
  <si>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</si>
  <si>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</si>
  <si>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</si>
  <si>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</si>
  <si>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</si>
  <si>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</si>
  <si>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</si>
  <si>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</si>
  <si>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</si>
  <si>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</si>
  <si>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</si>
  <si>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</si>
  <si>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</si>
  <si>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</si>
  <si>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</si>
  <si>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</si>
  <si>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</si>
  <si>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</si>
  <si>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</si>
  <si>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</si>
  <si>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</si>
  <si>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</si>
  <si>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</si>
  <si>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</si>
  <si>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</si>
  <si>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</si>
  <si>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</si>
  <si>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</si>
  <si>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</si>
  <si>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</si>
  <si>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</si>
  <si>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</si>
  <si>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</si>
  <si>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</si>
  <si>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</si>
  <si>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</si>
  <si>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</si>
  <si>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</si>
  <si>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</si>
  <si>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</si>
  <si>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</si>
  <si>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</si>
  <si>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</si>
  <si>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</si>
  <si>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</si>
  <si>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</si>
  <si>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</si>
  <si>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</si>
  <si>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</si>
  <si>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</si>
  <si>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</si>
  <si>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</si>
  <si>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</si>
  <si>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</si>
  <si>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</si>
  <si>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</si>
  <si>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</si>
  <si>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</si>
  <si>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</si>
  <si>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</si>
  <si>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</si>
  <si>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</si>
  <si>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</si>
  <si>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</si>
  <si>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</si>
  <si>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</si>
  <si>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</si>
  <si>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</si>
  <si>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</si>
  <si>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</si>
  <si>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</si>
  <si>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</si>
  <si>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</si>
  <si>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</si>
  <si>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</si>
  <si>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</si>
  <si>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</si>
  <si>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</si>
  <si>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</si>
  <si>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</si>
  <si>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</si>
  <si>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</si>
  <si>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</si>
  <si>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</si>
  <si>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</si>
  <si>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</si>
  <si>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</si>
  <si>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</si>
  <si>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</si>
  <si>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</si>
  <si>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</si>
  <si>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</si>
  <si>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</si>
  <si>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</si>
  <si>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</si>
  <si>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</si>
  <si>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</si>
  <si>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</si>
  <si>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</si>
  <si>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</si>
  <si>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</si>
  <si>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</si>
  <si>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</si>
  <si>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</si>
  <si>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</si>
  <si>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</si>
  <si>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</si>
  <si>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</si>
  <si>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</si>
  <si>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</si>
  <si>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</si>
  <si>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</si>
  <si>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</si>
  <si>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</si>
  <si>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</si>
  <si>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</si>
  <si>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</si>
  <si>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</si>
  <si>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</si>
  <si>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</si>
  <si>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</si>
  <si>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</si>
  <si>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</si>
  <si>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</si>
  <si>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</si>
  <si>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</si>
  <si>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</si>
  <si>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</si>
  <si>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</si>
  <si>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</si>
  <si>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</si>
  <si>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</si>
  <si>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</si>
  <si>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</si>
  <si>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</si>
  <si>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</si>
  <si>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</si>
  <si>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</si>
  <si>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</si>
  <si>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</si>
  <si>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</si>
  <si>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</si>
  <si>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</si>
  <si>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</si>
  <si>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</si>
  <si>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</si>
  <si>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</si>
  <si>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</si>
  <si>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</si>
  <si>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</si>
  <si>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</si>
  <si>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</si>
  <si>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</si>
  <si>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</si>
  <si>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</si>
  <si>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</si>
  <si>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</si>
  <si>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</si>
  <si>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</si>
  <si>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</si>
  <si>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</si>
  <si>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</si>
  <si>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</si>
  <si>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</si>
  <si>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</si>
  <si>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</si>
  <si>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</si>
  <si>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</si>
  <si>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</si>
  <si>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</si>
  <si>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</si>
  <si>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</si>
  <si>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</si>
  <si>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</si>
  <si>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</si>
  <si>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</si>
  <si>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</si>
  <si>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</si>
  <si>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</si>
  <si>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</si>
  <si>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</si>
  <si>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</si>
  <si>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</si>
  <si>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</si>
  <si>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</si>
  <si>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</si>
  <si>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</si>
  <si>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</si>
  <si>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</si>
  <si>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</si>
  <si>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</si>
  <si>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</si>
  <si>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</si>
  <si>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</si>
  <si>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</si>
  <si>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</si>
  <si>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</si>
  <si>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</si>
  <si>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</si>
  <si>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</si>
  <si>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</si>
  <si>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</si>
  <si>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</si>
  <si>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</si>
  <si>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</si>
  <si>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</si>
  <si>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</si>
  <si>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</si>
  <si>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</si>
  <si>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</si>
  <si>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</si>
  <si>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</si>
  <si>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</si>
  <si>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</si>
  <si>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</si>
  <si>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</si>
  <si>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</si>
  <si>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</si>
  <si>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</si>
  <si>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</si>
  <si>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</si>
  <si>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</si>
  <si>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</si>
  <si>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Ranchi</t>
  </si>
  <si>
    <t>GARWHA</t>
  </si>
  <si>
    <t>Garwha</t>
  </si>
  <si>
    <t>JH2680</t>
  </si>
  <si>
    <t>Nenua</t>
  </si>
  <si>
    <t>SF0094659</t>
  </si>
  <si>
    <t>Samsad Khan</t>
  </si>
  <si>
    <t>Nenua C3</t>
  </si>
  <si>
    <t>Nenua C3 Rachna1</t>
  </si>
  <si>
    <t>Chetana</t>
  </si>
  <si>
    <t>SSF2420874</t>
  </si>
  <si>
    <t>OBC</t>
  </si>
  <si>
    <t>HINDU</t>
  </si>
  <si>
    <t>Agriculture &amp; Farming</t>
  </si>
  <si>
    <t>SUSHMA DEVI</t>
  </si>
  <si>
    <t>455643</t>
  </si>
  <si>
    <t>jannt 4</t>
  </si>
  <si>
    <t>SID951373715082</t>
  </si>
  <si>
    <t>URMILA DEVI</t>
  </si>
  <si>
    <t>Garhwa</t>
  </si>
  <si>
    <t>SF0096589</t>
  </si>
  <si>
    <t>Ranjan Kumar</t>
  </si>
  <si>
    <t>381216</t>
  </si>
  <si>
    <t>manu</t>
  </si>
  <si>
    <t>SID951372810048</t>
  </si>
  <si>
    <t>MUSLIM</t>
  </si>
  <si>
    <t>SHABBU PRAWEEN</t>
  </si>
  <si>
    <t>SSF5637223</t>
  </si>
  <si>
    <t>SC</t>
  </si>
  <si>
    <t>Tent House</t>
  </si>
  <si>
    <t>RANI DEVI</t>
  </si>
  <si>
    <t>SSF5637939</t>
  </si>
  <si>
    <t>SARITA DEVI</t>
  </si>
  <si>
    <t>SSF5638338</t>
  </si>
  <si>
    <t>SSF5640551</t>
  </si>
  <si>
    <t>KANCHAN DEVI</t>
  </si>
  <si>
    <t>SID951373531761</t>
  </si>
  <si>
    <t>RAJAKALIYA DEVI</t>
  </si>
  <si>
    <t>442259</t>
  </si>
  <si>
    <t>jannat</t>
  </si>
  <si>
    <t>SSF2748816</t>
  </si>
  <si>
    <t>11-May-2022</t>
  </si>
  <si>
    <t>03</t>
  </si>
  <si>
    <t>1</t>
  </si>
  <si>
    <t>3.34 Yrs</t>
  </si>
  <si>
    <t>11 May 2022</t>
  </si>
  <si>
    <t>&gt; 2 to 4 Years</t>
  </si>
  <si>
    <t>03-Jul-2022</t>
  </si>
  <si>
    <t>25-Mar-2025</t>
  </si>
  <si>
    <t>Open</t>
  </si>
  <si>
    <t>31-Dec-2024</t>
  </si>
  <si>
    <t>21-Aug-2023</t>
  </si>
  <si>
    <t>5</t>
  </si>
  <si>
    <t>7.22 Yrs</t>
  </si>
  <si>
    <t>19 Oct 2020</t>
  </si>
  <si>
    <t>&gt; 6 to 10 Years</t>
  </si>
  <si>
    <t>03-Oct-2023</t>
  </si>
  <si>
    <t>11-Aug-2025</t>
  </si>
  <si>
    <t>06-Feb-2024</t>
  </si>
  <si>
    <t>06</t>
  </si>
  <si>
    <t>8.45 Yrs</t>
  </si>
  <si>
    <t>21 Jan 2021</t>
  </si>
  <si>
    <t>06-Mar-2024</t>
  </si>
  <si>
    <t>06-Sep-2025</t>
  </si>
  <si>
    <t>01-Mar-2024</t>
  </si>
  <si>
    <t>1.53 Yrs</t>
  </si>
  <si>
    <t>01 Mar 2024</t>
  </si>
  <si>
    <t>&lt;= 2 Years</t>
  </si>
  <si>
    <t>03-Apr-2024</t>
  </si>
  <si>
    <t>03-Sep-2025</t>
  </si>
  <si>
    <t>23-Feb-2024</t>
  </si>
  <si>
    <t>1.55 Yrs</t>
  </si>
  <si>
    <t>23 Feb 2024</t>
  </si>
  <si>
    <t>10-Aug-2025</t>
  </si>
  <si>
    <t>04-Sep-2025</t>
  </si>
  <si>
    <t>01-Apr-2024</t>
  </si>
  <si>
    <t>4</t>
  </si>
  <si>
    <t>1.45 Yrs</t>
  </si>
  <si>
    <t>23 Jan 2021</t>
  </si>
  <si>
    <t>03-May-2024</t>
  </si>
  <si>
    <t>03-Aug-2025</t>
  </si>
  <si>
    <t>02-Jun-2024</t>
  </si>
  <si>
    <t>GL-2</t>
  </si>
  <si>
    <t>2.99 Yrs</t>
  </si>
  <si>
    <t>15 Sep 2022</t>
  </si>
  <si>
    <t>03-Jul-2024</t>
  </si>
  <si>
    <t>7250938610</t>
  </si>
  <si>
    <t>8434492632</t>
  </si>
  <si>
    <t>7739293681</t>
  </si>
  <si>
    <t>8092611017</t>
  </si>
  <si>
    <t>9102644853</t>
  </si>
  <si>
    <t>9279907038</t>
  </si>
  <si>
    <t>8956292431</t>
  </si>
  <si>
    <t>7369008400</t>
  </si>
  <si>
    <t>6202815992</t>
  </si>
  <si>
    <t>Standerd</t>
  </si>
  <si>
    <t>SMA-0</t>
  </si>
  <si>
    <t>Sandeep Kumar Yadav/SF00639821</t>
  </si>
  <si>
    <t>As per borrower statement and loan card LO-Subham Kumar installment amount collected of Rs.4270 on dated 06-09-2024 but not updated in LMS and again he colllected amount of Rs.4270 on dated 06-11-2024 but collected amount not updated in LMS.</t>
  </si>
  <si>
    <t>Loan card tallied with LMS and no deviation observed</t>
  </si>
  <si>
    <t>Borrower available but loan card not available for verification.</t>
  </si>
  <si>
    <t>Loan card available but Borrower not available during verification</t>
  </si>
  <si>
    <t>Loan card and Borrower not available during verification.</t>
  </si>
  <si>
    <t>Tinku Babu/SF0033560</t>
  </si>
  <si>
    <t>Pawan Kumar Verma/SF0031398</t>
  </si>
  <si>
    <t>Sanket Kumar/SF0078800</t>
  </si>
  <si>
    <t>Rohan Mukherjee/SF0074701</t>
  </si>
  <si>
    <t>Subham Kumar</t>
  </si>
  <si>
    <t>Loan Officer</t>
  </si>
  <si>
    <t>SF0088106</t>
  </si>
  <si>
    <t>As per borrower statement and loan card LO-Subham Kumar/SF0088106 installment amount collected of Rs.4270 on dated 06-09-2024 but not updated in LMS.</t>
  </si>
  <si>
    <t>As per borrower statement and loan card LO-Subham Kumar/SF0088106 installment amount collected of Rs.4270 on dated 06-11-2024 but not updated in LMS.</t>
  </si>
  <si>
    <t>CSS</t>
  </si>
  <si>
    <t>Completed-Report Submitted</t>
  </si>
  <si>
    <t>Dual Staff</t>
  </si>
  <si>
    <t>Available &amp; Updated</t>
  </si>
  <si>
    <t>Umesh Yadav</t>
  </si>
  <si>
    <t>Branch Manager</t>
  </si>
  <si>
    <t>SF0052728</t>
  </si>
  <si>
    <t>During field verification, it was observed that LOSubham Kumar/SF0088106- had embezzled collection amount Rs. 8540/- but collected amount not reported.</t>
  </si>
  <si>
    <t>Absconding</t>
  </si>
  <si>
    <t>07:00AM</t>
  </si>
  <si>
    <t>FIR Not Filled</t>
  </si>
  <si>
    <t>FN25-26-02386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</si>
</sst>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7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H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JH2680</v>
      </c>
      <c r="D5" s="63" t="str">
        <f>IF('Physical Cash at Safe'!D28="Yes", 'Physical Cash at Safe'!A4, 'Borrower Wise Details'!C5)</f>
        <v>Garwha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45906</v>
      </c>
      <c r="H5" s="107" t="s">
        <v>362</v>
      </c>
      <c r="I5" s="61">
        <v>45926</v>
      </c>
      <c r="J5" s="74" t="str">
        <f>IF('Physical Cash at Safe'!D28="Yes",'Physical Cash at Safe'!E28,IF('Borrower Wise Details'!D5&lt;&gt;"",'Borrower Wise Details'!D5,""))</f>
        <v>FN25-26-02386</v>
      </c>
      <c r="K5" s="81">
        <v>1</v>
      </c>
      <c r="L5" s="82">
        <v>8540</v>
      </c>
      <c r="M5" s="82">
        <v>0</v>
      </c>
      <c r="N5" s="82" t="s">
        <v>353</v>
      </c>
      <c r="O5" s="82" t="s">
        <v>354</v>
      </c>
      <c r="P5" s="82" t="s">
        <v>355</v>
      </c>
      <c r="Q5" s="82" t="s">
        <v>356</v>
      </c>
      <c r="R5" s="75" t="str">
        <f>IF('Physical Cash at Safe'!$D$28="Yes", 'Physical Cash at Safe'!$A$28, IF('Borrower Wise Details'!F5&lt;&gt;"", 'Borrower Wise Details'!F5, ""))</f>
        <v>Subham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SF0088106</v>
      </c>
      <c r="U5" s="77" t="s">
        <v>370</v>
      </c>
      <c r="V5" s="61">
        <v>45756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363</v>
      </c>
      <c r="Z5" s="61">
        <v>45909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45926</v>
      </c>
      <c r="AH5" s="70" t="s">
        <v>369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JH2680</v>
      </c>
      <c r="C5" s="50" t="str">
        <f>IF('Fraud Investigation Report'!D5="", "", 'Fraud Investigation Report'!D5)</f>
        <v>Garwha</v>
      </c>
      <c r="D5" s="68" t="str">
        <f>IF(OR('Fraud Investigation Report'!R5="", 'Fraud Investigation Report'!R5=0), "", 'Fraud Investigation Report'!R5)</f>
        <v>Subham Kumar</v>
      </c>
      <c r="E5" s="68" t="str">
        <f>IF(OR('Fraud Investigation Report'!T5="", 'Fraud Investigation Report'!T5=0), "", 'Fraud Investigation Report'!T5)</f>
        <v>SF0088106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8540</v>
      </c>
      <c r="Q5" s="49"/>
      <c r="R5" s="84" t="s">
        <v>372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252</v>
      </c>
      <c r="C4" s="41" t="s">
        <v>252</v>
      </c>
      <c r="D4" s="41" t="s">
        <v>252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45910</v>
      </c>
      <c r="C6" s="18">
        <v>45909</v>
      </c>
      <c r="D6" s="18">
        <v>45910</v>
      </c>
      <c r="E6" s="19">
        <v>0.27083333333333331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251</v>
      </c>
      <c r="C11" s="23">
        <f>B11*A11</f>
        <v>125500</v>
      </c>
      <c r="D11" s="25">
        <v>251</v>
      </c>
      <c r="E11" s="23">
        <f t="shared" ref="E11:E17" si="0">D11*A11</f>
        <v>125500</v>
      </c>
    </row>
    <row r="12" spans="1:5" ht="14.5" x14ac:dyDescent="0.35">
      <c r="A12" s="24">
        <v>200</v>
      </c>
      <c r="B12" s="25">
        <v>68</v>
      </c>
      <c r="C12" s="23">
        <f>B12*A12</f>
        <v>13600</v>
      </c>
      <c r="D12" s="25">
        <v>68</v>
      </c>
      <c r="E12" s="23">
        <f t="shared" si="0"/>
        <v>13600</v>
      </c>
    </row>
    <row r="13" spans="1:5" ht="14.5" x14ac:dyDescent="0.35">
      <c r="A13" s="24">
        <v>100</v>
      </c>
      <c r="B13" s="25">
        <v>96</v>
      </c>
      <c r="C13" s="23">
        <f t="shared" ref="C13:C17" si="1">B13*A13</f>
        <v>9600</v>
      </c>
      <c r="D13" s="25">
        <v>96</v>
      </c>
      <c r="E13" s="23">
        <f t="shared" si="0"/>
        <v>9600</v>
      </c>
    </row>
    <row r="14" spans="1:5" ht="14.5" x14ac:dyDescent="0.35">
      <c r="A14" s="24">
        <v>50</v>
      </c>
      <c r="B14" s="25">
        <v>12</v>
      </c>
      <c r="C14" s="23">
        <f t="shared" si="1"/>
        <v>600</v>
      </c>
      <c r="D14" s="25">
        <v>12</v>
      </c>
      <c r="E14" s="23">
        <f t="shared" si="0"/>
        <v>600</v>
      </c>
    </row>
    <row r="15" spans="1:5" ht="14.5" x14ac:dyDescent="0.35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>
        <v>12</v>
      </c>
      <c r="C16" s="23">
        <f t="shared" si="1"/>
        <v>120</v>
      </c>
      <c r="D16" s="25">
        <v>12</v>
      </c>
      <c r="E16" s="23">
        <f t="shared" si="0"/>
        <v>120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737</v>
      </c>
      <c r="C18" s="23">
        <f>B18</f>
        <v>737</v>
      </c>
      <c r="D18" s="27">
        <v>737</v>
      </c>
      <c r="E18" s="28">
        <f>D18</f>
        <v>737</v>
      </c>
    </row>
    <row r="19" spans="1:5" ht="14.5" x14ac:dyDescent="0.35">
      <c r="A19" s="29"/>
      <c r="B19" s="30" t="s">
        <v>76</v>
      </c>
      <c r="C19" s="31">
        <f>SUM(C10:C18)</f>
        <v>150277</v>
      </c>
      <c r="D19" s="30" t="s">
        <v>76</v>
      </c>
      <c r="E19" s="31">
        <f>SUM(E10:E18)</f>
        <v>150277</v>
      </c>
    </row>
    <row r="20" spans="1:5" ht="30" customHeight="1" x14ac:dyDescent="0.35">
      <c r="A20" s="161" t="s">
        <v>97</v>
      </c>
      <c r="B20" s="162"/>
      <c r="C20" s="32">
        <v>150277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" customHeight="1" x14ac:dyDescent="0.35">
      <c r="A30" s="127"/>
      <c r="B30" s="127"/>
      <c r="C30" s="128">
        <f>A30-B30</f>
        <v>0</v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 t="s">
        <v>364</v>
      </c>
      <c r="C32" s="37" t="s">
        <v>82</v>
      </c>
      <c r="D32" s="138" t="s">
        <v>365</v>
      </c>
      <c r="E32" s="139"/>
    </row>
    <row r="33" spans="1:5" ht="18" customHeight="1" x14ac:dyDescent="0.35">
      <c r="A33" s="37" t="s">
        <v>83</v>
      </c>
      <c r="B33" s="106">
        <v>262</v>
      </c>
      <c r="C33" s="39" t="s">
        <v>84</v>
      </c>
      <c r="D33" s="132">
        <v>287</v>
      </c>
      <c r="E33" s="133"/>
    </row>
    <row r="34" spans="1:5" ht="26" x14ac:dyDescent="0.35">
      <c r="A34" s="39" t="s">
        <v>221</v>
      </c>
      <c r="B34" s="38" t="s">
        <v>366</v>
      </c>
      <c r="C34" s="39" t="s">
        <v>222</v>
      </c>
      <c r="D34" s="134" t="s">
        <v>256</v>
      </c>
      <c r="E34" s="135"/>
    </row>
    <row r="35" spans="1:5" ht="26" x14ac:dyDescent="0.35">
      <c r="A35" s="39" t="s">
        <v>223</v>
      </c>
      <c r="B35" s="38" t="s">
        <v>368</v>
      </c>
      <c r="C35" s="39" t="s">
        <v>225</v>
      </c>
      <c r="D35" s="134" t="s">
        <v>255</v>
      </c>
      <c r="E35" s="135"/>
    </row>
    <row r="36" spans="1:5" ht="25.5" customHeight="1" x14ac:dyDescent="0.35">
      <c r="A36" s="39" t="s">
        <v>224</v>
      </c>
      <c r="B36" s="38" t="s">
        <v>367</v>
      </c>
      <c r="C36" s="39" t="s">
        <v>226</v>
      </c>
      <c r="D36" s="136" t="s">
        <v>358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JH2680</v>
      </c>
      <c r="C5" s="119" t="str">
        <f>IF('Loan Outstanding Report'!$H$5="", "", 'Loan Outstanding Report'!$H$5)</f>
        <v>Garwha</v>
      </c>
      <c r="D5" s="41" t="s">
        <v>373</v>
      </c>
      <c r="E5" s="65">
        <v>45910</v>
      </c>
      <c r="F5" s="38" t="s">
        <v>357</v>
      </c>
      <c r="G5" s="49" t="s">
        <v>359</v>
      </c>
      <c r="H5" s="49" t="s">
        <v>358</v>
      </c>
      <c r="I5" s="120" t="s">
        <v>272</v>
      </c>
      <c r="J5" s="120" t="s">
        <v>274</v>
      </c>
      <c r="K5" s="120" t="s">
        <v>276</v>
      </c>
      <c r="L5" s="11">
        <v>355097604</v>
      </c>
      <c r="M5" s="65" t="s">
        <v>308</v>
      </c>
      <c r="N5" s="124">
        <v>80000</v>
      </c>
      <c r="O5" s="124">
        <v>4270</v>
      </c>
      <c r="P5" s="121" t="s">
        <v>139</v>
      </c>
      <c r="Q5" s="80">
        <v>45541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360</v>
      </c>
    </row>
    <row r="6" spans="1:23" ht="25" customHeight="1" x14ac:dyDescent="0.3">
      <c r="A6" s="64">
        <v>2</v>
      </c>
      <c r="B6" s="60" t="str">
        <f>IF(J6&lt;&gt;"", $B$5, "")</f>
        <v>JH2680</v>
      </c>
      <c r="C6" s="119" t="str">
        <f>IF(J6&lt;&gt;"", $C$5, "")</f>
        <v>Garwha</v>
      </c>
      <c r="D6" s="41" t="str">
        <f t="shared" ref="D6:D70" si="1">IF(J6&lt;&gt;"", $D$5, "")</f>
        <v>FN25-26-02386</v>
      </c>
      <c r="E6" s="65">
        <v>45910</v>
      </c>
      <c r="F6" s="38" t="s">
        <v>357</v>
      </c>
      <c r="G6" s="49" t="s">
        <v>359</v>
      </c>
      <c r="H6" s="49" t="s">
        <v>358</v>
      </c>
      <c r="I6" s="120" t="s">
        <v>272</v>
      </c>
      <c r="J6" s="120" t="s">
        <v>274</v>
      </c>
      <c r="K6" s="120" t="s">
        <v>276</v>
      </c>
      <c r="L6" s="11">
        <v>355097604</v>
      </c>
      <c r="M6" s="65" t="s">
        <v>308</v>
      </c>
      <c r="N6" s="124">
        <v>80000</v>
      </c>
      <c r="O6" s="124">
        <v>4270</v>
      </c>
      <c r="P6" s="121" t="s">
        <v>139</v>
      </c>
      <c r="Q6" s="80">
        <v>45602</v>
      </c>
      <c r="R6" s="124">
        <v>4270</v>
      </c>
      <c r="S6" s="124">
        <v>0</v>
      </c>
      <c r="T6" s="124">
        <v>0</v>
      </c>
      <c r="U6" s="125">
        <f t="shared" ref="U6:U69" si="2">IF(AND(ISBLANK(R6),ISBLANK(S6),ISBLANK(T6)),"",R6-(S6+T6))</f>
        <v>4270</v>
      </c>
      <c r="V6" s="117" t="s">
        <v>202</v>
      </c>
      <c r="W6" s="122" t="s">
        <v>361</v>
      </c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si="1"/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1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1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1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1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1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1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1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1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1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1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1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1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1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1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1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1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1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1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1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1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1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1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1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1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1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1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1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1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1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1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1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1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1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1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1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1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1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1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1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1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1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1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1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1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1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1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1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1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1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1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1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1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1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1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1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1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1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1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1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1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1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1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1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65">
        <v>45939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5">
        <v>45939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371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45158</v>
      </c>
      <c r="J5" s="38" t="s">
        <v>254</v>
      </c>
      <c r="K5" s="84">
        <v>45158</v>
      </c>
      <c r="L5" s="84" t="s">
        <v>255</v>
      </c>
      <c r="M5" s="38" t="s">
        <v>256</v>
      </c>
      <c r="N5" s="84">
        <v>328373</v>
      </c>
      <c r="O5" s="84" t="s">
        <v>257</v>
      </c>
      <c r="P5" s="84">
        <v>458862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347971557</v>
      </c>
      <c r="Z5" s="38" t="s">
        <v>264</v>
      </c>
      <c r="AA5" s="108" t="s">
        <v>291</v>
      </c>
      <c r="AB5" s="84">
        <v>31514</v>
      </c>
      <c r="AC5" s="108" t="s">
        <v>292</v>
      </c>
      <c r="AD5" s="84">
        <v>24</v>
      </c>
      <c r="AE5" s="84" t="s">
        <v>293</v>
      </c>
      <c r="AF5" s="84" t="s">
        <v>294</v>
      </c>
      <c r="AG5" s="108" t="s">
        <v>295</v>
      </c>
      <c r="AH5" s="84" t="s">
        <v>296</v>
      </c>
      <c r="AI5" s="108" t="s">
        <v>297</v>
      </c>
      <c r="AJ5" s="84">
        <v>1459</v>
      </c>
      <c r="AK5" s="84">
        <v>1650</v>
      </c>
      <c r="AL5" s="108" t="s">
        <v>298</v>
      </c>
      <c r="AM5" s="84">
        <v>30194</v>
      </c>
      <c r="AN5" s="112">
        <v>7895</v>
      </c>
      <c r="AO5" s="112">
        <v>38089</v>
      </c>
      <c r="AP5" s="112">
        <v>1320</v>
      </c>
      <c r="AQ5" s="112">
        <v>0</v>
      </c>
      <c r="AR5" s="112">
        <v>1320</v>
      </c>
      <c r="AS5" s="112">
        <v>1320</v>
      </c>
      <c r="AT5" s="112">
        <v>0</v>
      </c>
      <c r="AU5" s="112">
        <v>1320</v>
      </c>
      <c r="AV5" s="84">
        <v>39</v>
      </c>
      <c r="AW5" s="84"/>
      <c r="AX5" s="129"/>
      <c r="AY5" s="108"/>
      <c r="AZ5" s="84"/>
      <c r="BA5" s="84"/>
      <c r="BB5" s="84" t="s">
        <v>299</v>
      </c>
      <c r="BC5" s="84" t="s">
        <v>145</v>
      </c>
      <c r="BD5" s="108" t="s">
        <v>300</v>
      </c>
      <c r="BE5" s="84">
        <v>31514</v>
      </c>
      <c r="BF5" s="38" t="s">
        <v>260</v>
      </c>
      <c r="BG5" s="84" t="s">
        <v>336</v>
      </c>
      <c r="BH5" s="114" t="s">
        <v>347</v>
      </c>
      <c r="BI5" s="38" t="s">
        <v>110</v>
      </c>
      <c r="BJ5" s="85">
        <v>45910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352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45158</v>
      </c>
      <c r="J6" s="38" t="s">
        <v>254</v>
      </c>
      <c r="K6" s="84">
        <v>45158</v>
      </c>
      <c r="L6" s="84" t="s">
        <v>255</v>
      </c>
      <c r="M6" s="38" t="s">
        <v>256</v>
      </c>
      <c r="N6" s="84">
        <v>71880</v>
      </c>
      <c r="O6" s="84" t="s">
        <v>265</v>
      </c>
      <c r="P6" s="84">
        <v>102791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352593986</v>
      </c>
      <c r="Z6" s="38" t="s">
        <v>268</v>
      </c>
      <c r="AA6" s="108" t="s">
        <v>301</v>
      </c>
      <c r="AB6" s="84">
        <v>75000</v>
      </c>
      <c r="AC6" s="108" t="s">
        <v>292</v>
      </c>
      <c r="AD6" s="84">
        <v>24</v>
      </c>
      <c r="AE6" s="84" t="s">
        <v>302</v>
      </c>
      <c r="AF6" s="84" t="s">
        <v>303</v>
      </c>
      <c r="AG6" s="108" t="s">
        <v>304</v>
      </c>
      <c r="AH6" s="84" t="s">
        <v>305</v>
      </c>
      <c r="AI6" s="108" t="s">
        <v>306</v>
      </c>
      <c r="AJ6" s="84">
        <v>4000</v>
      </c>
      <c r="AK6" s="84">
        <v>4000</v>
      </c>
      <c r="AL6" s="108" t="s">
        <v>307</v>
      </c>
      <c r="AM6" s="84">
        <v>69920.44</v>
      </c>
      <c r="AN6" s="112">
        <v>22079.56</v>
      </c>
      <c r="AO6" s="112">
        <v>92000</v>
      </c>
      <c r="AP6" s="112">
        <v>5079.5600000000004</v>
      </c>
      <c r="AQ6" s="112">
        <v>108.44</v>
      </c>
      <c r="AR6" s="112">
        <v>5188</v>
      </c>
      <c r="AS6" s="112">
        <v>5079.5600000000004</v>
      </c>
      <c r="AT6" s="112">
        <v>108.44</v>
      </c>
      <c r="AU6" s="112">
        <v>5188</v>
      </c>
      <c r="AV6" s="84">
        <v>24</v>
      </c>
      <c r="AW6" s="84"/>
      <c r="AX6" s="84"/>
      <c r="AY6" s="108"/>
      <c r="AZ6" s="84"/>
      <c r="BA6" s="84"/>
      <c r="BB6" s="84" t="s">
        <v>299</v>
      </c>
      <c r="BC6" s="84" t="s">
        <v>145</v>
      </c>
      <c r="BD6" s="108"/>
      <c r="BE6" s="84">
        <v>0</v>
      </c>
      <c r="BF6" s="38" t="s">
        <v>267</v>
      </c>
      <c r="BG6" s="84" t="s">
        <v>337</v>
      </c>
      <c r="BH6" s="114" t="s">
        <v>347</v>
      </c>
      <c r="BI6" s="38" t="s">
        <v>110</v>
      </c>
      <c r="BJ6" s="85">
        <v>45910</v>
      </c>
      <c r="BK6" s="84"/>
      <c r="BL6" s="38" t="s">
        <v>114</v>
      </c>
      <c r="BM6" s="115" t="s">
        <v>119</v>
      </c>
      <c r="BN6" s="116" t="s">
        <v>201</v>
      </c>
      <c r="BO6" s="84" t="s">
        <v>246</v>
      </c>
      <c r="BP6" s="84"/>
      <c r="BQ6" s="117"/>
      <c r="BR6" s="118" t="s">
        <v>350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175634</v>
      </c>
      <c r="J7" s="38" t="s">
        <v>269</v>
      </c>
      <c r="K7" s="84">
        <v>175634</v>
      </c>
      <c r="L7" s="84" t="s">
        <v>270</v>
      </c>
      <c r="M7" s="38" t="s">
        <v>271</v>
      </c>
      <c r="N7" s="84">
        <v>71721</v>
      </c>
      <c r="O7" s="84" t="s">
        <v>272</v>
      </c>
      <c r="P7" s="84">
        <v>102990</v>
      </c>
      <c r="Q7" s="38" t="s">
        <v>273</v>
      </c>
      <c r="R7" s="38" t="s">
        <v>259</v>
      </c>
      <c r="S7" s="84" t="s">
        <v>274</v>
      </c>
      <c r="T7" s="84" t="s">
        <v>274</v>
      </c>
      <c r="U7" s="84" t="s">
        <v>261</v>
      </c>
      <c r="V7" s="84" t="s">
        <v>275</v>
      </c>
      <c r="W7" s="84">
        <v>0</v>
      </c>
      <c r="X7" s="38" t="s">
        <v>263</v>
      </c>
      <c r="Y7" s="84">
        <v>355097604</v>
      </c>
      <c r="Z7" s="38" t="s">
        <v>276</v>
      </c>
      <c r="AA7" s="108" t="s">
        <v>308</v>
      </c>
      <c r="AB7" s="84">
        <v>80000</v>
      </c>
      <c r="AC7" s="108" t="s">
        <v>309</v>
      </c>
      <c r="AD7" s="84">
        <v>24</v>
      </c>
      <c r="AE7" s="84" t="s">
        <v>302</v>
      </c>
      <c r="AF7" s="84" t="s">
        <v>310</v>
      </c>
      <c r="AG7" s="108" t="s">
        <v>311</v>
      </c>
      <c r="AH7" s="84" t="s">
        <v>305</v>
      </c>
      <c r="AI7" s="108" t="s">
        <v>312</v>
      </c>
      <c r="AJ7" s="84">
        <v>4270</v>
      </c>
      <c r="AK7" s="84">
        <v>4270</v>
      </c>
      <c r="AL7" s="108" t="s">
        <v>313</v>
      </c>
      <c r="AM7" s="84">
        <v>45079.32</v>
      </c>
      <c r="AN7" s="112">
        <v>18700.68</v>
      </c>
      <c r="AO7" s="112">
        <v>63780</v>
      </c>
      <c r="AP7" s="112">
        <v>34920.68</v>
      </c>
      <c r="AQ7" s="112">
        <v>3734.32</v>
      </c>
      <c r="AR7" s="112">
        <v>38655</v>
      </c>
      <c r="AS7" s="112">
        <v>14885.96</v>
      </c>
      <c r="AT7" s="112">
        <v>2464.04</v>
      </c>
      <c r="AU7" s="112">
        <v>17350</v>
      </c>
      <c r="AV7" s="84">
        <v>19</v>
      </c>
      <c r="AW7" s="84"/>
      <c r="AX7" s="84"/>
      <c r="AY7" s="108"/>
      <c r="AZ7" s="84"/>
      <c r="BA7" s="84"/>
      <c r="BB7" s="84" t="s">
        <v>299</v>
      </c>
      <c r="BC7" s="84" t="s">
        <v>145</v>
      </c>
      <c r="BD7" s="108"/>
      <c r="BE7" s="84">
        <v>0</v>
      </c>
      <c r="BF7" s="38" t="s">
        <v>274</v>
      </c>
      <c r="BG7" s="84" t="s">
        <v>338</v>
      </c>
      <c r="BH7" s="114" t="s">
        <v>347</v>
      </c>
      <c r="BI7" s="38" t="s">
        <v>110</v>
      </c>
      <c r="BJ7" s="85">
        <v>45910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8540</v>
      </c>
      <c r="BQ7" s="117" t="s">
        <v>209</v>
      </c>
      <c r="BR7" s="118" t="s">
        <v>348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45158</v>
      </c>
      <c r="J8" s="38" t="s">
        <v>254</v>
      </c>
      <c r="K8" s="84">
        <v>45158</v>
      </c>
      <c r="L8" s="84" t="s">
        <v>255</v>
      </c>
      <c r="M8" s="38" t="s">
        <v>256</v>
      </c>
      <c r="N8" s="84">
        <v>328373</v>
      </c>
      <c r="O8" s="84" t="s">
        <v>257</v>
      </c>
      <c r="P8" s="84">
        <v>458862</v>
      </c>
      <c r="Q8" s="38" t="s">
        <v>258</v>
      </c>
      <c r="R8" s="38" t="s">
        <v>259</v>
      </c>
      <c r="S8" s="84" t="s">
        <v>277</v>
      </c>
      <c r="T8" s="84" t="s">
        <v>277</v>
      </c>
      <c r="U8" s="84" t="s">
        <v>278</v>
      </c>
      <c r="V8" s="84" t="s">
        <v>262</v>
      </c>
      <c r="W8" s="84">
        <v>0</v>
      </c>
      <c r="X8" s="38" t="s">
        <v>279</v>
      </c>
      <c r="Y8" s="84">
        <v>355451363</v>
      </c>
      <c r="Z8" s="38" t="s">
        <v>280</v>
      </c>
      <c r="AA8" s="108" t="s">
        <v>314</v>
      </c>
      <c r="AB8" s="84">
        <v>42000</v>
      </c>
      <c r="AC8" s="108" t="s">
        <v>292</v>
      </c>
      <c r="AD8" s="84">
        <v>24</v>
      </c>
      <c r="AE8" s="84" t="s">
        <v>293</v>
      </c>
      <c r="AF8" s="84" t="s">
        <v>315</v>
      </c>
      <c r="AG8" s="108" t="s">
        <v>316</v>
      </c>
      <c r="AH8" s="84" t="s">
        <v>317</v>
      </c>
      <c r="AI8" s="108" t="s">
        <v>318</v>
      </c>
      <c r="AJ8" s="84">
        <v>2240</v>
      </c>
      <c r="AK8" s="84">
        <v>2240</v>
      </c>
      <c r="AL8" s="108" t="s">
        <v>319</v>
      </c>
      <c r="AM8" s="84">
        <v>13255.02</v>
      </c>
      <c r="AN8" s="112">
        <v>6964.98</v>
      </c>
      <c r="AO8" s="112">
        <v>20220</v>
      </c>
      <c r="AP8" s="112">
        <v>28744.98</v>
      </c>
      <c r="AQ8" s="112">
        <v>4984.0200000000004</v>
      </c>
      <c r="AR8" s="112">
        <v>33729</v>
      </c>
      <c r="AS8" s="112">
        <v>16065.17</v>
      </c>
      <c r="AT8" s="112">
        <v>4034.83</v>
      </c>
      <c r="AU8" s="112">
        <v>20100</v>
      </c>
      <c r="AV8" s="84">
        <v>18</v>
      </c>
      <c r="AW8" s="84"/>
      <c r="AX8" s="84"/>
      <c r="AY8" s="108"/>
      <c r="AZ8" s="84"/>
      <c r="BA8" s="84"/>
      <c r="BB8" s="84" t="s">
        <v>299</v>
      </c>
      <c r="BC8" s="84" t="s">
        <v>145</v>
      </c>
      <c r="BD8" s="108"/>
      <c r="BE8" s="84">
        <v>0</v>
      </c>
      <c r="BF8" s="38" t="s">
        <v>277</v>
      </c>
      <c r="BG8" s="84" t="s">
        <v>339</v>
      </c>
      <c r="BH8" s="114" t="s">
        <v>347</v>
      </c>
      <c r="BI8" s="38" t="s">
        <v>110</v>
      </c>
      <c r="BJ8" s="85">
        <v>45911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352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45158</v>
      </c>
      <c r="J9" s="38" t="s">
        <v>254</v>
      </c>
      <c r="K9" s="84">
        <v>45158</v>
      </c>
      <c r="L9" s="84" t="s">
        <v>255</v>
      </c>
      <c r="M9" s="38" t="s">
        <v>256</v>
      </c>
      <c r="N9" s="84">
        <v>328373</v>
      </c>
      <c r="O9" s="84" t="s">
        <v>257</v>
      </c>
      <c r="P9" s="84">
        <v>458862</v>
      </c>
      <c r="Q9" s="38" t="s">
        <v>258</v>
      </c>
      <c r="R9" s="38" t="s">
        <v>259</v>
      </c>
      <c r="S9" s="84" t="s">
        <v>281</v>
      </c>
      <c r="T9" s="84" t="s">
        <v>281</v>
      </c>
      <c r="U9" s="84" t="s">
        <v>278</v>
      </c>
      <c r="V9" s="84" t="s">
        <v>262</v>
      </c>
      <c r="W9" s="84">
        <v>0</v>
      </c>
      <c r="X9" s="38" t="s">
        <v>279</v>
      </c>
      <c r="Y9" s="84">
        <v>355452820</v>
      </c>
      <c r="Z9" s="38" t="s">
        <v>282</v>
      </c>
      <c r="AA9" s="108" t="s">
        <v>320</v>
      </c>
      <c r="AB9" s="84">
        <v>42000</v>
      </c>
      <c r="AC9" s="108" t="s">
        <v>292</v>
      </c>
      <c r="AD9" s="84">
        <v>24</v>
      </c>
      <c r="AE9" s="84" t="s">
        <v>293</v>
      </c>
      <c r="AF9" s="84" t="s">
        <v>321</v>
      </c>
      <c r="AG9" s="108" t="s">
        <v>322</v>
      </c>
      <c r="AH9" s="84" t="s">
        <v>317</v>
      </c>
      <c r="AI9" s="108" t="s">
        <v>318</v>
      </c>
      <c r="AJ9" s="84">
        <v>2240</v>
      </c>
      <c r="AK9" s="84">
        <v>2240</v>
      </c>
      <c r="AL9" s="108" t="s">
        <v>319</v>
      </c>
      <c r="AM9" s="84">
        <v>29034.13</v>
      </c>
      <c r="AN9" s="112">
        <v>11285.87</v>
      </c>
      <c r="AO9" s="112">
        <v>40320</v>
      </c>
      <c r="AP9" s="112">
        <v>12965.87</v>
      </c>
      <c r="AQ9" s="112">
        <v>986.13</v>
      </c>
      <c r="AR9" s="112">
        <v>13952</v>
      </c>
      <c r="AS9" s="112">
        <v>0</v>
      </c>
      <c r="AT9" s="112">
        <v>0</v>
      </c>
      <c r="AU9" s="112">
        <v>0</v>
      </c>
      <c r="AV9" s="84">
        <v>18</v>
      </c>
      <c r="AW9" s="84"/>
      <c r="AX9" s="84" t="s">
        <v>345</v>
      </c>
      <c r="AY9" s="108"/>
      <c r="AZ9" s="84"/>
      <c r="BA9" s="84"/>
      <c r="BB9" s="84" t="s">
        <v>299</v>
      </c>
      <c r="BC9" s="84" t="s">
        <v>145</v>
      </c>
      <c r="BD9" s="108"/>
      <c r="BE9" s="84">
        <v>0</v>
      </c>
      <c r="BF9" s="38" t="s">
        <v>281</v>
      </c>
      <c r="BG9" s="84" t="s">
        <v>340</v>
      </c>
      <c r="BH9" s="114" t="s">
        <v>347</v>
      </c>
      <c r="BI9" s="38" t="s">
        <v>110</v>
      </c>
      <c r="BJ9" s="85">
        <v>45911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349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45158</v>
      </c>
      <c r="J10" s="38" t="s">
        <v>254</v>
      </c>
      <c r="K10" s="84">
        <v>45158</v>
      </c>
      <c r="L10" s="84" t="s">
        <v>255</v>
      </c>
      <c r="M10" s="38" t="s">
        <v>256</v>
      </c>
      <c r="N10" s="84">
        <v>328373</v>
      </c>
      <c r="O10" s="84" t="s">
        <v>257</v>
      </c>
      <c r="P10" s="84">
        <v>458862</v>
      </c>
      <c r="Q10" s="38" t="s">
        <v>258</v>
      </c>
      <c r="R10" s="38" t="s">
        <v>259</v>
      </c>
      <c r="S10" s="84" t="s">
        <v>283</v>
      </c>
      <c r="T10" s="84" t="s">
        <v>283</v>
      </c>
      <c r="U10" s="84" t="s">
        <v>278</v>
      </c>
      <c r="V10" s="84" t="s">
        <v>262</v>
      </c>
      <c r="W10" s="84">
        <v>0</v>
      </c>
      <c r="X10" s="38" t="s">
        <v>279</v>
      </c>
      <c r="Y10" s="84">
        <v>355453384</v>
      </c>
      <c r="Z10" s="38" t="s">
        <v>268</v>
      </c>
      <c r="AA10" s="108" t="s">
        <v>320</v>
      </c>
      <c r="AB10" s="84">
        <v>42000</v>
      </c>
      <c r="AC10" s="108" t="s">
        <v>292</v>
      </c>
      <c r="AD10" s="84">
        <v>24</v>
      </c>
      <c r="AE10" s="84" t="s">
        <v>293</v>
      </c>
      <c r="AF10" s="84" t="s">
        <v>321</v>
      </c>
      <c r="AG10" s="108" t="s">
        <v>322</v>
      </c>
      <c r="AH10" s="84" t="s">
        <v>317</v>
      </c>
      <c r="AI10" s="108" t="s">
        <v>318</v>
      </c>
      <c r="AJ10" s="84">
        <v>2240</v>
      </c>
      <c r="AK10" s="84">
        <v>2240</v>
      </c>
      <c r="AL10" s="108" t="s">
        <v>323</v>
      </c>
      <c r="AM10" s="84">
        <v>27110.28</v>
      </c>
      <c r="AN10" s="112">
        <v>10969.72</v>
      </c>
      <c r="AO10" s="112">
        <v>38080</v>
      </c>
      <c r="AP10" s="112">
        <v>14889.72</v>
      </c>
      <c r="AQ10" s="112">
        <v>1302.28</v>
      </c>
      <c r="AR10" s="112">
        <v>16192</v>
      </c>
      <c r="AS10" s="112">
        <v>1923.85</v>
      </c>
      <c r="AT10" s="112">
        <v>316.14999999999998</v>
      </c>
      <c r="AU10" s="112">
        <v>2240</v>
      </c>
      <c r="AV10" s="84">
        <v>18</v>
      </c>
      <c r="AW10" s="84"/>
      <c r="AX10" s="84"/>
      <c r="AY10" s="108"/>
      <c r="AZ10" s="84"/>
      <c r="BA10" s="84"/>
      <c r="BB10" s="84" t="s">
        <v>299</v>
      </c>
      <c r="BC10" s="84" t="s">
        <v>145</v>
      </c>
      <c r="BD10" s="108"/>
      <c r="BE10" s="84">
        <v>0</v>
      </c>
      <c r="BF10" s="38" t="s">
        <v>283</v>
      </c>
      <c r="BG10" s="84" t="s">
        <v>341</v>
      </c>
      <c r="BH10" s="114" t="s">
        <v>347</v>
      </c>
      <c r="BI10" s="38" t="s">
        <v>110</v>
      </c>
      <c r="BJ10" s="85">
        <v>45911</v>
      </c>
      <c r="BK10" s="84"/>
      <c r="BL10" s="38" t="s">
        <v>115</v>
      </c>
      <c r="BM10" s="115" t="s">
        <v>120</v>
      </c>
      <c r="BN10" s="116" t="s">
        <v>200</v>
      </c>
      <c r="BO10" s="84" t="s">
        <v>246</v>
      </c>
      <c r="BP10" s="84"/>
      <c r="BQ10" s="117"/>
      <c r="BR10" s="118" t="s">
        <v>351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45158</v>
      </c>
      <c r="J11" s="38" t="s">
        <v>254</v>
      </c>
      <c r="K11" s="84">
        <v>45158</v>
      </c>
      <c r="L11" s="84" t="s">
        <v>255</v>
      </c>
      <c r="M11" s="38" t="s">
        <v>256</v>
      </c>
      <c r="N11" s="84">
        <v>328373</v>
      </c>
      <c r="O11" s="84" t="s">
        <v>257</v>
      </c>
      <c r="P11" s="84">
        <v>458862</v>
      </c>
      <c r="Q11" s="38" t="s">
        <v>258</v>
      </c>
      <c r="R11" s="38" t="s">
        <v>259</v>
      </c>
      <c r="S11" s="84" t="s">
        <v>284</v>
      </c>
      <c r="T11" s="84" t="s">
        <v>284</v>
      </c>
      <c r="U11" s="84" t="s">
        <v>278</v>
      </c>
      <c r="V11" s="84" t="s">
        <v>262</v>
      </c>
      <c r="W11" s="84">
        <v>0</v>
      </c>
      <c r="X11" s="38" t="s">
        <v>279</v>
      </c>
      <c r="Y11" s="84">
        <v>355456543</v>
      </c>
      <c r="Z11" s="38" t="s">
        <v>285</v>
      </c>
      <c r="AA11" s="108" t="s">
        <v>320</v>
      </c>
      <c r="AB11" s="84">
        <v>42000</v>
      </c>
      <c r="AC11" s="108" t="s">
        <v>292</v>
      </c>
      <c r="AD11" s="84">
        <v>24</v>
      </c>
      <c r="AE11" s="84" t="s">
        <v>293</v>
      </c>
      <c r="AF11" s="84" t="s">
        <v>321</v>
      </c>
      <c r="AG11" s="108" t="s">
        <v>322</v>
      </c>
      <c r="AH11" s="84" t="s">
        <v>317</v>
      </c>
      <c r="AI11" s="108" t="s">
        <v>318</v>
      </c>
      <c r="AJ11" s="84">
        <v>2240</v>
      </c>
      <c r="AK11" s="84">
        <v>2240</v>
      </c>
      <c r="AL11" s="108" t="s">
        <v>324</v>
      </c>
      <c r="AM11" s="84">
        <v>29034.13</v>
      </c>
      <c r="AN11" s="112">
        <v>11285.87</v>
      </c>
      <c r="AO11" s="112">
        <v>40320</v>
      </c>
      <c r="AP11" s="112">
        <v>12965.87</v>
      </c>
      <c r="AQ11" s="112">
        <v>986.13</v>
      </c>
      <c r="AR11" s="112">
        <v>13952</v>
      </c>
      <c r="AS11" s="112">
        <v>0</v>
      </c>
      <c r="AT11" s="112">
        <v>0</v>
      </c>
      <c r="AU11" s="112">
        <v>0</v>
      </c>
      <c r="AV11" s="84">
        <v>18</v>
      </c>
      <c r="AW11" s="84"/>
      <c r="AX11" s="84" t="s">
        <v>345</v>
      </c>
      <c r="AY11" s="108"/>
      <c r="AZ11" s="84"/>
      <c r="BA11" s="84"/>
      <c r="BB11" s="84" t="s">
        <v>299</v>
      </c>
      <c r="BC11" s="84" t="s">
        <v>145</v>
      </c>
      <c r="BD11" s="108"/>
      <c r="BE11" s="84">
        <v>0</v>
      </c>
      <c r="BF11" s="38" t="s">
        <v>284</v>
      </c>
      <c r="BG11" s="84" t="s">
        <v>342</v>
      </c>
      <c r="BH11" s="114" t="s">
        <v>347</v>
      </c>
      <c r="BI11" s="38" t="s">
        <v>110</v>
      </c>
      <c r="BJ11" s="85">
        <v>45911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349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45158</v>
      </c>
      <c r="J12" s="38" t="s">
        <v>254</v>
      </c>
      <c r="K12" s="84">
        <v>45158</v>
      </c>
      <c r="L12" s="84" t="s">
        <v>255</v>
      </c>
      <c r="M12" s="38" t="s">
        <v>256</v>
      </c>
      <c r="N12" s="84">
        <v>328373</v>
      </c>
      <c r="O12" s="84" t="s">
        <v>257</v>
      </c>
      <c r="P12" s="84">
        <v>458862</v>
      </c>
      <c r="Q12" s="38" t="s">
        <v>258</v>
      </c>
      <c r="R12" s="38" t="s">
        <v>259</v>
      </c>
      <c r="S12" s="84" t="s">
        <v>286</v>
      </c>
      <c r="T12" s="84" t="s">
        <v>286</v>
      </c>
      <c r="U12" s="84" t="s">
        <v>278</v>
      </c>
      <c r="V12" s="84" t="s">
        <v>262</v>
      </c>
      <c r="W12" s="84">
        <v>0</v>
      </c>
      <c r="X12" s="38" t="s">
        <v>263</v>
      </c>
      <c r="Y12" s="84">
        <v>356279136</v>
      </c>
      <c r="Z12" s="38" t="s">
        <v>287</v>
      </c>
      <c r="AA12" s="108" t="s">
        <v>325</v>
      </c>
      <c r="AB12" s="84">
        <v>80000</v>
      </c>
      <c r="AC12" s="108" t="s">
        <v>292</v>
      </c>
      <c r="AD12" s="84">
        <v>24</v>
      </c>
      <c r="AE12" s="84" t="s">
        <v>326</v>
      </c>
      <c r="AF12" s="84" t="s">
        <v>327</v>
      </c>
      <c r="AG12" s="108" t="s">
        <v>328</v>
      </c>
      <c r="AH12" s="84" t="s">
        <v>317</v>
      </c>
      <c r="AI12" s="108" t="s">
        <v>329</v>
      </c>
      <c r="AJ12" s="84">
        <v>4270</v>
      </c>
      <c r="AK12" s="84">
        <v>4270</v>
      </c>
      <c r="AL12" s="108" t="s">
        <v>330</v>
      </c>
      <c r="AM12" s="84">
        <v>48665.27</v>
      </c>
      <c r="AN12" s="112">
        <v>19654.73</v>
      </c>
      <c r="AO12" s="112">
        <v>68320</v>
      </c>
      <c r="AP12" s="112">
        <v>31334.73</v>
      </c>
      <c r="AQ12" s="112">
        <v>3032.27</v>
      </c>
      <c r="AR12" s="112">
        <v>34367</v>
      </c>
      <c r="AS12" s="112">
        <v>3604.67</v>
      </c>
      <c r="AT12" s="112">
        <v>665.33</v>
      </c>
      <c r="AU12" s="112">
        <v>4270</v>
      </c>
      <c r="AV12" s="84">
        <v>17</v>
      </c>
      <c r="AW12" s="84">
        <v>8</v>
      </c>
      <c r="AX12" s="84" t="s">
        <v>346</v>
      </c>
      <c r="AY12" s="108"/>
      <c r="AZ12" s="84"/>
      <c r="BA12" s="84"/>
      <c r="BB12" s="84" t="s">
        <v>299</v>
      </c>
      <c r="BC12" s="84" t="s">
        <v>145</v>
      </c>
      <c r="BD12" s="108"/>
      <c r="BE12" s="84">
        <v>0</v>
      </c>
      <c r="BF12" s="38" t="s">
        <v>286</v>
      </c>
      <c r="BG12" s="84" t="s">
        <v>343</v>
      </c>
      <c r="BH12" s="114" t="s">
        <v>347</v>
      </c>
      <c r="BI12" s="38" t="s">
        <v>110</v>
      </c>
      <c r="BJ12" s="85">
        <v>45911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30" t="s">
        <v>349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45158</v>
      </c>
      <c r="J13" s="38" t="s">
        <v>254</v>
      </c>
      <c r="K13" s="84">
        <v>45158</v>
      </c>
      <c r="L13" s="84" t="s">
        <v>255</v>
      </c>
      <c r="M13" s="38" t="s">
        <v>256</v>
      </c>
      <c r="N13" s="84">
        <v>72031</v>
      </c>
      <c r="O13" s="84" t="s">
        <v>288</v>
      </c>
      <c r="P13" s="84">
        <v>102991</v>
      </c>
      <c r="Q13" s="38" t="s">
        <v>289</v>
      </c>
      <c r="R13" s="38" t="s">
        <v>259</v>
      </c>
      <c r="S13" s="84" t="s">
        <v>290</v>
      </c>
      <c r="T13" s="84" t="s">
        <v>290</v>
      </c>
      <c r="U13" s="84" t="s">
        <v>278</v>
      </c>
      <c r="V13" s="84" t="s">
        <v>262</v>
      </c>
      <c r="W13" s="84">
        <v>0</v>
      </c>
      <c r="X13" s="38" t="s">
        <v>263</v>
      </c>
      <c r="Y13" s="84">
        <v>357289367</v>
      </c>
      <c r="Z13" s="38" t="s">
        <v>280</v>
      </c>
      <c r="AA13" s="108" t="s">
        <v>331</v>
      </c>
      <c r="AB13" s="84">
        <v>65000</v>
      </c>
      <c r="AC13" s="108" t="s">
        <v>292</v>
      </c>
      <c r="AD13" s="84">
        <v>24</v>
      </c>
      <c r="AE13" s="84" t="s">
        <v>332</v>
      </c>
      <c r="AF13" s="84" t="s">
        <v>333</v>
      </c>
      <c r="AG13" s="108" t="s">
        <v>334</v>
      </c>
      <c r="AH13" s="84" t="s">
        <v>296</v>
      </c>
      <c r="AI13" s="108" t="s">
        <v>335</v>
      </c>
      <c r="AJ13" s="84">
        <v>3470</v>
      </c>
      <c r="AK13" s="84">
        <v>3470</v>
      </c>
      <c r="AL13" s="108" t="s">
        <v>319</v>
      </c>
      <c r="AM13" s="84">
        <v>36726.400000000001</v>
      </c>
      <c r="AN13" s="112">
        <v>15323.6</v>
      </c>
      <c r="AO13" s="112">
        <v>52050</v>
      </c>
      <c r="AP13" s="112">
        <v>28273.599999999999</v>
      </c>
      <c r="AQ13" s="112">
        <v>3023.4</v>
      </c>
      <c r="AR13" s="112">
        <v>31297</v>
      </c>
      <c r="AS13" s="112">
        <v>0</v>
      </c>
      <c r="AT13" s="112">
        <v>0</v>
      </c>
      <c r="AU13" s="112">
        <v>0</v>
      </c>
      <c r="AV13" s="84">
        <v>15</v>
      </c>
      <c r="AW13" s="84"/>
      <c r="AX13" s="84" t="s">
        <v>345</v>
      </c>
      <c r="AY13" s="108"/>
      <c r="AZ13" s="84"/>
      <c r="BA13" s="84"/>
      <c r="BB13" s="84" t="s">
        <v>299</v>
      </c>
      <c r="BC13" s="84" t="s">
        <v>145</v>
      </c>
      <c r="BD13" s="108"/>
      <c r="BE13" s="84">
        <v>0</v>
      </c>
      <c r="BF13" s="38" t="s">
        <v>290</v>
      </c>
      <c r="BG13" s="84" t="s">
        <v>344</v>
      </c>
      <c r="BH13" s="114" t="s">
        <v>347</v>
      </c>
      <c r="BI13" s="38" t="s">
        <v>110</v>
      </c>
      <c r="BJ13" s="85">
        <v>45911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349</v>
      </c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2025-09-26T10:42:21Z</dcterms:modified>
</cp:coreProperties>
</file>