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4-Dec-25\Tandur-1\"/>
    </mc:Choice>
  </mc:AlternateContent>
  <xr:revisionPtr revIDLastSave="0" documentId="13_ncr:1_{B6A1236D-D59C-4B13-B140-870698865130}" xr6:coauthVersionLast="47" xr6:coauthVersionMax="47" xr10:uidLastSave="{00000000-0000-0000-0000-000000000000}"/>
  <bookViews>
    <workbookView xWindow="-110" yWindow="-110" windowWidth="19420" windowHeight="10300" activeTab="1" xr2:uid="{EACEFC33-E90C-4B99-B33C-E56630230530}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Sheet1!$A$4:$AB$40</definedName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8" i="1" l="1"/>
  <c r="T48" i="1"/>
  <c r="T46" i="1"/>
  <c r="U45" i="1"/>
  <c r="U44" i="1"/>
  <c r="T45" i="1"/>
  <c r="U43" i="1"/>
  <c r="T44" i="1"/>
  <c r="W7" i="1"/>
  <c r="Z7" i="1" s="1"/>
  <c r="W20" i="1"/>
  <c r="W16" i="1"/>
  <c r="Z16" i="1" s="1"/>
  <c r="W25" i="1"/>
  <c r="Z25" i="1" s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24" i="1"/>
  <c r="Z24" i="1" s="1"/>
  <c r="W18" i="1"/>
  <c r="Z18" i="1" s="1"/>
  <c r="W19" i="1"/>
  <c r="W17" i="1"/>
  <c r="W6" i="1"/>
  <c r="W5" i="1"/>
  <c r="H40" i="1"/>
  <c r="G40" i="1"/>
  <c r="F40" i="1"/>
  <c r="D40" i="1"/>
  <c r="H39" i="1"/>
  <c r="G39" i="1"/>
  <c r="F39" i="1"/>
  <c r="D39" i="1"/>
  <c r="H38" i="1"/>
  <c r="G38" i="1"/>
  <c r="F38" i="1"/>
  <c r="D38" i="1"/>
  <c r="H37" i="1"/>
  <c r="G37" i="1"/>
  <c r="F37" i="1"/>
  <c r="D37" i="1"/>
  <c r="H36" i="1"/>
  <c r="G36" i="1"/>
  <c r="F36" i="1"/>
  <c r="D36" i="1"/>
  <c r="H35" i="1"/>
  <c r="G35" i="1"/>
  <c r="F35" i="1"/>
  <c r="D35" i="1"/>
  <c r="H34" i="1"/>
  <c r="G34" i="1"/>
  <c r="F34" i="1"/>
  <c r="D34" i="1"/>
  <c r="H33" i="1"/>
  <c r="G33" i="1"/>
  <c r="F33" i="1"/>
  <c r="D33" i="1"/>
  <c r="H32" i="1"/>
  <c r="G32" i="1"/>
  <c r="F32" i="1"/>
  <c r="D32" i="1"/>
  <c r="H31" i="1"/>
  <c r="G31" i="1"/>
  <c r="F31" i="1"/>
  <c r="D31" i="1"/>
  <c r="H30" i="1"/>
  <c r="G30" i="1"/>
  <c r="F30" i="1"/>
  <c r="D30" i="1"/>
  <c r="H29" i="1"/>
  <c r="G29" i="1"/>
  <c r="F29" i="1"/>
  <c r="D29" i="1"/>
  <c r="H28" i="1"/>
  <c r="G28" i="1"/>
  <c r="F28" i="1"/>
  <c r="D28" i="1"/>
  <c r="H27" i="1"/>
  <c r="G27" i="1"/>
  <c r="F27" i="1"/>
  <c r="D27" i="1"/>
  <c r="H26" i="1"/>
  <c r="G26" i="1"/>
  <c r="F26" i="1"/>
  <c r="D26" i="1"/>
  <c r="H25" i="1"/>
  <c r="G25" i="1"/>
  <c r="F25" i="1"/>
  <c r="D25" i="1"/>
  <c r="H24" i="1"/>
  <c r="G24" i="1"/>
  <c r="F24" i="1"/>
  <c r="D24" i="1"/>
  <c r="H23" i="1"/>
  <c r="G23" i="1"/>
  <c r="F23" i="1"/>
  <c r="D23" i="1"/>
  <c r="H22" i="1"/>
  <c r="G22" i="1"/>
  <c r="F22" i="1"/>
  <c r="D22" i="1"/>
  <c r="H21" i="1"/>
  <c r="G21" i="1"/>
  <c r="F21" i="1"/>
  <c r="D21" i="1"/>
  <c r="H20" i="1"/>
  <c r="G20" i="1"/>
  <c r="F20" i="1"/>
  <c r="D20" i="1"/>
  <c r="H19" i="1"/>
  <c r="G19" i="1"/>
  <c r="F19" i="1"/>
  <c r="D19" i="1"/>
  <c r="H18" i="1"/>
  <c r="G18" i="1"/>
  <c r="F18" i="1"/>
  <c r="D18" i="1"/>
  <c r="H17" i="1"/>
  <c r="G17" i="1"/>
  <c r="F17" i="1"/>
  <c r="D17" i="1"/>
  <c r="H16" i="1"/>
  <c r="G16" i="1"/>
  <c r="F16" i="1"/>
  <c r="D16" i="1"/>
  <c r="H15" i="1"/>
  <c r="G15" i="1"/>
  <c r="F15" i="1"/>
  <c r="D15" i="1"/>
  <c r="H14" i="1"/>
  <c r="G14" i="1"/>
  <c r="F14" i="1"/>
  <c r="D14" i="1"/>
  <c r="H13" i="1"/>
  <c r="G13" i="1"/>
  <c r="F13" i="1"/>
  <c r="D13" i="1"/>
  <c r="H12" i="1"/>
  <c r="G12" i="1"/>
  <c r="F12" i="1"/>
  <c r="D12" i="1"/>
  <c r="H11" i="1"/>
  <c r="G11" i="1"/>
  <c r="F11" i="1"/>
  <c r="D11" i="1"/>
  <c r="H10" i="1"/>
  <c r="G10" i="1"/>
  <c r="F10" i="1"/>
  <c r="D10" i="1"/>
  <c r="H9" i="1"/>
  <c r="G9" i="1"/>
  <c r="F9" i="1"/>
  <c r="D9" i="1"/>
  <c r="H8" i="1"/>
  <c r="G8" i="1"/>
  <c r="F8" i="1"/>
  <c r="D8" i="1"/>
  <c r="H7" i="1"/>
  <c r="G7" i="1"/>
  <c r="F7" i="1"/>
  <c r="D7" i="1"/>
  <c r="H6" i="1"/>
  <c r="G6" i="1"/>
  <c r="F6" i="1"/>
  <c r="D6" i="1"/>
</calcChain>
</file>

<file path=xl/sharedStrings.xml><?xml version="1.0" encoding="utf-8"?>
<sst xmlns="http://schemas.openxmlformats.org/spreadsheetml/2006/main" count="354" uniqueCount="124">
  <si>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</si>
  <si>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</si>
  <si>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</si>
  <si>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</si>
  <si>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</si>
  <si>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</si>
  <si>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</si>
  <si>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</si>
  <si>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</si>
  <si>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</si>
  <si>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</si>
  <si>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</si>
  <si>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</si>
  <si>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</si>
  <si>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</si>
  <si>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</si>
  <si>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</si>
  <si>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</si>
  <si>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</si>
  <si>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</si>
  <si>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</si>
  <si>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</si>
  <si>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</si>
  <si>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</si>
  <si>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</si>
  <si>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</si>
  <si>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</si>
  <si>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</si>
  <si>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TS0359</t>
  </si>
  <si>
    <t>Tandur-1</t>
  </si>
  <si>
    <t>FN25-26-02387</t>
  </si>
  <si>
    <t>Ajay</t>
  </si>
  <si>
    <t>SF0042441</t>
  </si>
  <si>
    <t>Branch Manager</t>
  </si>
  <si>
    <t>325550</t>
  </si>
  <si>
    <t>SSF4367637</t>
  </si>
  <si>
    <t>KALLUR SHIVAMMA</t>
  </si>
  <si>
    <t>15-Sep-2023</t>
  </si>
  <si>
    <t>Collection Amount Misappropriated</t>
  </si>
  <si>
    <t>Digital Payment</t>
  </si>
  <si>
    <t>357240028</t>
  </si>
  <si>
    <t>11-Jun-2024</t>
  </si>
  <si>
    <t>SSF2776471</t>
  </si>
  <si>
    <t>PETLA GAYATRI</t>
  </si>
  <si>
    <t>13-Sep-2024</t>
  </si>
  <si>
    <t>Loan Card</t>
  </si>
  <si>
    <t>369409</t>
  </si>
  <si>
    <t>SID2125228172</t>
  </si>
  <si>
    <t>KUDUGUNTA NARSAMMA</t>
  </si>
  <si>
    <t>09-Sep-2023</t>
  </si>
  <si>
    <t>325550 C17</t>
  </si>
  <si>
    <t>BANTU YADAMMA</t>
  </si>
  <si>
    <t>22-Jun-2024</t>
  </si>
  <si>
    <t>Pre-Closure Amount Misappropriated</t>
  </si>
  <si>
    <t>604645</t>
  </si>
  <si>
    <t>SSF6633213</t>
  </si>
  <si>
    <t>VADDE VIJAYA LAKSHMI</t>
  </si>
  <si>
    <t>20-Jan-2025</t>
  </si>
  <si>
    <t>604632</t>
  </si>
  <si>
    <t>SID2125171796</t>
  </si>
  <si>
    <t>KURESHI RASHEEDA BEGUM</t>
  </si>
  <si>
    <t>14-Jul-2021</t>
  </si>
  <si>
    <t>Borrower Loan Was Closed on Sep-23 Borrower was Paid Every month to BM Ajay, He did not posted in Fimo, He Provided Re-Payment Schedule as NOC to Borrower.</t>
  </si>
  <si>
    <t>604690</t>
  </si>
  <si>
    <t>SID2125250284</t>
  </si>
  <si>
    <t>P PARVEEN BEGUM</t>
  </si>
  <si>
    <t>22-Feb-2023</t>
  </si>
  <si>
    <t>604619</t>
  </si>
  <si>
    <t>SID2125188909</t>
  </si>
  <si>
    <t>JAKLAPALLY NARSAMMA</t>
  </si>
  <si>
    <t>14-Oct-2023</t>
  </si>
  <si>
    <t>724964</t>
  </si>
  <si>
    <t>SID951375440857</t>
  </si>
  <si>
    <t>SAKKU BAI</t>
  </si>
  <si>
    <t>27-Jul-2021</t>
  </si>
  <si>
    <t>Borrower Preclosed her Loan on 15-Mar-23 paid Rs18557 to BM Ajay, He did not posted in Fimo.(SAKKU BAI and SUMI BAI) paid to the one digital mode tranction.</t>
  </si>
  <si>
    <t>SID951373618604</t>
  </si>
  <si>
    <t>SUMI BAI</t>
  </si>
  <si>
    <t>26-Jul-2021</t>
  </si>
  <si>
    <t>Borrower Preclosed her Loan on 15-Mar-23 paid Rs16889 to BM Ajay, He did not posted in Fimo.(SUMI BAI and SAKKU BAI) paid to the one digital mode tranction.</t>
  </si>
  <si>
    <t>GOLLA CHERU U  C2</t>
  </si>
  <si>
    <t>SSF5842991</t>
  </si>
  <si>
    <t>MD MOULAN BEE</t>
  </si>
  <si>
    <t>23-Mar-2024</t>
  </si>
  <si>
    <t>Borrower Paid Rs2240 on 05-Oct-25 to BM Ajay, He Cash Submitted on 14-Oct-25.</t>
  </si>
  <si>
    <t>SSF5843171</t>
  </si>
  <si>
    <t>BOYA LAKSHMI</t>
  </si>
  <si>
    <t>SSF5860847</t>
  </si>
  <si>
    <t>SUMALATHA</t>
  </si>
  <si>
    <t>SSF5860718</t>
  </si>
  <si>
    <t>ALLAM RANI</t>
  </si>
  <si>
    <t>SSF5881924</t>
  </si>
  <si>
    <t>SHAJAHAN BEGUM</t>
  </si>
  <si>
    <t>SSF6403637</t>
  </si>
  <si>
    <t>BUJJAYOLLA LAVANYA</t>
  </si>
  <si>
    <t>28-Aug-2024</t>
  </si>
  <si>
    <t>SSF6403768</t>
  </si>
  <si>
    <t>THANGALLAPALLY RADHIKA</t>
  </si>
  <si>
    <t>SSF6448887</t>
  </si>
  <si>
    <t>DANDOTHI TANUJA</t>
  </si>
  <si>
    <t>SSF6448892</t>
  </si>
  <si>
    <t>K ANURADHA</t>
  </si>
  <si>
    <t>SSF6448914</t>
  </si>
  <si>
    <t>G KAVITHA</t>
  </si>
  <si>
    <t>04-Dec-2024</t>
  </si>
  <si>
    <t>Borrower Paid Rs2680 on 05-Oct-25 to BM Ajay, He Cash Submitted on 14-Oct-25.</t>
  </si>
  <si>
    <t>VALMIKI NAGAR C2</t>
  </si>
  <si>
    <t>SSF6246892</t>
  </si>
  <si>
    <t>M KALYANI</t>
  </si>
  <si>
    <t>25-Jun-2024</t>
  </si>
  <si>
    <t>SSF6246922</t>
  </si>
  <si>
    <t xml:space="preserve">radha </t>
  </si>
  <si>
    <t>Borrower Paid Rs2240 on 08-Oct-25 to BM Ajay, He Cash Submitted Rs920 on 14-Oct-25 and Rs1320 on 18-0ct-25.</t>
  </si>
  <si>
    <t>SSF5995205</t>
  </si>
  <si>
    <t>MAMATHA</t>
  </si>
  <si>
    <t>SSF6283258</t>
  </si>
  <si>
    <t>O DEVAMMA</t>
  </si>
  <si>
    <t>Remarks</t>
  </si>
  <si>
    <t>Preclosed</t>
  </si>
  <si>
    <t>Difference</t>
  </si>
  <si>
    <t>OD</t>
  </si>
  <si>
    <t>Done</t>
  </si>
  <si>
    <t>Collection Issue</t>
  </si>
  <si>
    <t>TotalCollection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</si>
</sst>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6"/>
      <color rgb="FF363636"/>
      <name val="Lucida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</cellStyleXfs>
  <cellXfs count="32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13" fillId="0" borderId="2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Alignment="1"/>
    <xf numFmtId="164" fontId="5" fillId="0" borderId="0" xfId="0" applyNumberFormat="1" applyFont="1" applyAlignment="1"/>
    <xf numFmtId="0" fontId="7" fillId="0" borderId="0" xfId="0" applyFont="1" applyAlignment="1"/>
    <xf numFmtId="0" fontId="12" fillId="3" borderId="2" xfId="4" applyNumberFormat="1" applyFont="1" applyFill="1" applyBorder="1" applyAlignment="1" applyProtection="1">
      <alignment horizontal="center" vertical="center"/>
      <protection hidden="1"/>
    </xf>
    <xf numFmtId="0" fontId="12" fillId="3" borderId="2" xfId="4" applyNumberFormat="1" applyFont="1" applyFill="1" applyBorder="1" applyAlignment="1" applyProtection="1">
      <alignment horizontal="left" vertical="center"/>
      <protection hidden="1"/>
    </xf>
    <xf numFmtId="0" fontId="13" fillId="0" borderId="2" xfId="5" applyFont="1" applyBorder="1" applyAlignment="1" applyProtection="1">
      <alignment horizontal="center" vertical="center"/>
      <protection locked="0"/>
    </xf>
    <xf numFmtId="165" fontId="5" fillId="0" borderId="2" xfId="3" applyNumberFormat="1" applyFont="1" applyBorder="1" applyAlignment="1" applyProtection="1">
      <alignment horizontal="center" vertical="center"/>
      <protection locked="0"/>
    </xf>
    <xf numFmtId="0" fontId="13" fillId="0" borderId="2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left" vertical="center"/>
      <protection locked="0"/>
    </xf>
    <xf numFmtId="49" fontId="12" fillId="4" borderId="2" xfId="0" applyNumberFormat="1" applyFont="1" applyFill="1" applyBorder="1" applyAlignment="1" applyProtection="1">
      <alignment horizontal="center" vertical="center"/>
      <protection locked="0"/>
    </xf>
    <xf numFmtId="2" fontId="5" fillId="0" borderId="2" xfId="3" applyNumberFormat="1" applyFont="1" applyBorder="1" applyAlignment="1" applyProtection="1">
      <alignment horizontal="center" vertical="center"/>
      <protection locked="0"/>
    </xf>
    <xf numFmtId="164" fontId="5" fillId="0" borderId="2" xfId="3" applyNumberFormat="1" applyFont="1" applyBorder="1" applyAlignment="1" applyProtection="1">
      <alignment horizontal="left" vertical="center"/>
      <protection locked="0"/>
    </xf>
    <xf numFmtId="166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vertical="top"/>
      <protection locked="0"/>
    </xf>
    <xf numFmtId="0" fontId="12" fillId="0" borderId="2" xfId="5" applyFont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2" fontId="5" fillId="5" borderId="2" xfId="3" applyNumberFormat="1" applyFont="1" applyFill="1" applyBorder="1" applyAlignment="1" applyProtection="1">
      <alignment horizontal="center" vertical="center"/>
      <protection hidden="1"/>
    </xf>
    <xf numFmtId="0" fontId="9" fillId="6" borderId="2" xfId="3" applyFont="1" applyFill="1" applyBorder="1" applyAlignment="1">
      <alignment horizontal="center" vertical="center" wrapText="1"/>
    </xf>
    <xf numFmtId="0" fontId="14" fillId="0" borderId="0" xfId="0" applyFont="1"/>
    <xf numFmtId="0" fontId="1" fillId="0" borderId="0" xfId="0" applyFont="1"/>
    <xf numFmtId="2" fontId="1" fillId="0" borderId="0" xfId="0" applyNumberFormat="1" applyFont="1"/>
  </cellXfs>
  <cellStyles count="6">
    <cellStyle name="Hyperlink" xfId="1" builtinId="8"/>
    <cellStyle name="Normal" xfId="0" builtinId="0"/>
    <cellStyle name="Normal 18 2 10" xfId="2" xr:uid="{68E07E3D-AD8F-4F2A-8AC0-659FFA10D2F3}"/>
    <cellStyle name="Normal 2 2" xfId="4" xr:uid="{5420395E-3E62-4ED4-9C5A-8F49D60611B5}"/>
    <cellStyle name="Normal 3 19 2" xfId="3" xr:uid="{34974CC0-CEEA-4C33-92B2-D587B4301A1E}"/>
    <cellStyle name="Normal 3 2" xfId="5" xr:uid="{06A6339B-0795-4A9A-A5E9-89E3A7A1CCA9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AF23F6-5963-6D9B-C6D6-9DDF30CE3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14</xdr:col>
      <xdr:colOff>395200</xdr:colOff>
      <xdr:row>56</xdr:row>
      <xdr:rowOff>76250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FF76D41-36FD-5A14-285D-BFE7C18C3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70865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4-Dec-25\Tandur-1\1761132780458_Tandur-1%20Fraud%20Report.xlsx" TargetMode="External"/><Relationship Id="rId1" Type="http://schemas.openxmlformats.org/officeDocument/2006/relationships/externalLinkPath" Target="1761132780458_Tandur-1%20Fraud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AA6E6-1B65-44AC-A74B-37ADB3734299}">
  <dimension ref="A1:AB57"/>
  <sheetViews>
    <sheetView topLeftCell="M30" workbookViewId="0">
      <selection activeCell="T45" sqref="T45:T46"/>
    </sheetView>
  </sheetViews>
  <sheetFormatPr defaultRowHeight="14.5" x14ac:dyDescent="0.35"/>
  <cols>
    <col min="1" max="1" width="10.90625" customWidth="1"/>
    <col min="2" max="2" width="10.6328125" bestFit="1" customWidth="1"/>
    <col min="3" max="3" width="11.08984375" bestFit="1" customWidth="1"/>
    <col min="4" max="4" width="13.453125" bestFit="1" customWidth="1"/>
    <col min="5" max="5" width="11.6328125" bestFit="1" customWidth="1"/>
    <col min="6" max="6" width="17.08984375" bestFit="1" customWidth="1"/>
    <col min="7" max="7" width="18.453125" bestFit="1" customWidth="1"/>
    <col min="8" max="8" width="22.7265625" bestFit="1" customWidth="1"/>
    <col min="9" max="9" width="15.90625" bestFit="1" customWidth="1"/>
    <col min="10" max="10" width="14.36328125" bestFit="1" customWidth="1"/>
    <col min="11" max="11" width="21.81640625" bestFit="1" customWidth="1"/>
    <col min="12" max="12" width="9" bestFit="1" customWidth="1"/>
    <col min="13" max="13" width="9" customWidth="1"/>
    <col min="14" max="14" width="26.90625" hidden="1" customWidth="1"/>
    <col min="15" max="15" width="24.453125" hidden="1" customWidth="1"/>
    <col min="16" max="16" width="25.26953125" hidden="1" customWidth="1"/>
    <col min="17" max="17" width="28.08984375" bestFit="1" customWidth="1"/>
    <col min="18" max="18" width="14.36328125" hidden="1" customWidth="1"/>
    <col min="19" max="19" width="14.453125" bestFit="1" customWidth="1"/>
    <col min="20" max="20" width="11.08984375" customWidth="1"/>
    <col min="21" max="21" width="13.08984375" customWidth="1"/>
    <col min="22" max="22" width="15.1796875" bestFit="1" customWidth="1"/>
    <col min="23" max="26" width="15.1796875" customWidth="1"/>
    <col min="27" max="27" width="18.36328125" bestFit="1" customWidth="1"/>
    <col min="28" max="28" width="121.6328125" bestFit="1" customWidth="1"/>
  </cols>
  <sheetData>
    <row r="1" spans="1:28" ht="18.5" x14ac:dyDescent="0.35">
      <c r="A1" s="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</row>
    <row r="2" spans="1:28" ht="16" x14ac:dyDescent="0.35">
      <c r="A2" s="2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1:28" ht="16" x14ac:dyDescent="0.4">
      <c r="A3" s="12" t="s">
        <v>2</v>
      </c>
      <c r="B3" s="10"/>
      <c r="C3" s="10"/>
      <c r="D3" s="10"/>
      <c r="E3" s="3" t="s">
        <v>3</v>
      </c>
      <c r="F3" s="3" t="s">
        <v>4</v>
      </c>
      <c r="G3" s="10"/>
      <c r="H3" s="10"/>
      <c r="I3" s="10"/>
      <c r="J3" s="10"/>
      <c r="K3" s="10"/>
      <c r="L3" s="10"/>
      <c r="M3" s="10"/>
      <c r="N3" s="11"/>
      <c r="O3" s="10"/>
      <c r="P3" s="10"/>
      <c r="Q3" s="10"/>
      <c r="R3" s="10"/>
      <c r="S3" s="10"/>
      <c r="T3" s="10"/>
      <c r="U3" s="10"/>
      <c r="V3" s="3" t="s">
        <v>3</v>
      </c>
      <c r="W3" s="3"/>
      <c r="X3" s="3"/>
      <c r="Y3" s="3"/>
      <c r="Z3" s="3"/>
      <c r="AA3" s="3" t="s">
        <v>4</v>
      </c>
      <c r="AB3" s="10"/>
    </row>
    <row r="4" spans="1:28" s="26" customFormat="1" ht="65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28"/>
      <c r="X4" s="28" t="s">
        <v>117</v>
      </c>
      <c r="Y4" s="28" t="s">
        <v>118</v>
      </c>
      <c r="Z4" s="28" t="s">
        <v>119</v>
      </c>
      <c r="AA4" s="5" t="s">
        <v>26</v>
      </c>
      <c r="AB4" s="5" t="s">
        <v>27</v>
      </c>
    </row>
    <row r="5" spans="1:28" x14ac:dyDescent="0.35">
      <c r="A5" s="7">
        <v>1</v>
      </c>
      <c r="B5" s="13" t="s">
        <v>28</v>
      </c>
      <c r="C5" s="14" t="s">
        <v>29</v>
      </c>
      <c r="D5" s="15" t="s">
        <v>30</v>
      </c>
      <c r="E5" s="16">
        <v>45941</v>
      </c>
      <c r="F5" s="8" t="s">
        <v>31</v>
      </c>
      <c r="G5" s="17" t="s">
        <v>32</v>
      </c>
      <c r="H5" s="18" t="s">
        <v>33</v>
      </c>
      <c r="I5" s="19" t="s">
        <v>34</v>
      </c>
      <c r="J5" s="19" t="s">
        <v>35</v>
      </c>
      <c r="K5" s="19" t="s">
        <v>36</v>
      </c>
      <c r="L5" s="20">
        <v>352630616</v>
      </c>
      <c r="M5" s="20"/>
      <c r="N5" s="16" t="s">
        <v>37</v>
      </c>
      <c r="O5" s="21">
        <v>42000</v>
      </c>
      <c r="P5" s="21">
        <v>2240</v>
      </c>
      <c r="Q5" s="22" t="s">
        <v>38</v>
      </c>
      <c r="R5" s="23">
        <v>45761</v>
      </c>
      <c r="S5" s="21">
        <v>2240</v>
      </c>
      <c r="T5" s="21">
        <v>0</v>
      </c>
      <c r="U5" s="21">
        <v>0</v>
      </c>
      <c r="V5" s="27">
        <v>2240</v>
      </c>
      <c r="W5" s="27">
        <f>V5</f>
        <v>2240</v>
      </c>
      <c r="X5" s="27" t="s">
        <v>121</v>
      </c>
      <c r="Y5" s="27"/>
      <c r="Z5" s="27"/>
      <c r="AA5" s="9" t="s">
        <v>39</v>
      </c>
      <c r="AB5" s="24"/>
    </row>
    <row r="6" spans="1:28" x14ac:dyDescent="0.35">
      <c r="A6" s="7">
        <v>2</v>
      </c>
      <c r="B6" s="13" t="s">
        <v>28</v>
      </c>
      <c r="C6" s="14" t="s">
        <v>29</v>
      </c>
      <c r="D6" s="25" t="str">
        <f>IF(J6&lt;&gt;"", $D$5, "")</f>
        <v>FN25-26-02387</v>
      </c>
      <c r="E6" s="16">
        <v>45941</v>
      </c>
      <c r="F6" s="9" t="str">
        <f>IF(J6&lt;&gt;"", $F$5, "")</f>
        <v>Ajay</v>
      </c>
      <c r="G6" s="18" t="str">
        <f>IF(J6&lt;&gt;"", $G$5, "")</f>
        <v>SF0042441</v>
      </c>
      <c r="H6" s="18" t="str">
        <f>IF(J6&lt;&gt;"", $H$5, "")</f>
        <v>Branch Manager</v>
      </c>
      <c r="I6" s="19" t="s">
        <v>34</v>
      </c>
      <c r="J6" s="19" t="s">
        <v>35</v>
      </c>
      <c r="K6" s="19" t="s">
        <v>36</v>
      </c>
      <c r="L6" s="20" t="s">
        <v>40</v>
      </c>
      <c r="M6" s="20"/>
      <c r="N6" s="16" t="s">
        <v>41</v>
      </c>
      <c r="O6" s="21">
        <v>40000</v>
      </c>
      <c r="P6" s="21">
        <v>2690</v>
      </c>
      <c r="Q6" s="22" t="s">
        <v>38</v>
      </c>
      <c r="R6" s="23">
        <v>45761</v>
      </c>
      <c r="S6" s="21">
        <v>2260</v>
      </c>
      <c r="T6" s="21">
        <v>0</v>
      </c>
      <c r="U6" s="21">
        <v>0</v>
      </c>
      <c r="V6" s="27">
        <v>2260</v>
      </c>
      <c r="W6" s="27">
        <f>V6</f>
        <v>2260</v>
      </c>
      <c r="X6" s="27" t="s">
        <v>121</v>
      </c>
      <c r="Y6" s="27"/>
      <c r="Z6" s="27"/>
      <c r="AA6" s="9" t="s">
        <v>39</v>
      </c>
      <c r="AB6" s="24"/>
    </row>
    <row r="7" spans="1:28" x14ac:dyDescent="0.35">
      <c r="A7" s="7">
        <v>3</v>
      </c>
      <c r="B7" s="13" t="s">
        <v>28</v>
      </c>
      <c r="C7" s="14" t="s">
        <v>29</v>
      </c>
      <c r="D7" s="25" t="str">
        <f t="shared" ref="D7:D40" si="0">IF(J7&lt;&gt;"", $D$5, "")</f>
        <v>FN25-26-02387</v>
      </c>
      <c r="E7" s="16">
        <v>45941</v>
      </c>
      <c r="F7" s="9" t="str">
        <f t="shared" ref="F7:F40" si="1">IF(J7&lt;&gt;"", $F$5, "")</f>
        <v>Ajay</v>
      </c>
      <c r="G7" s="18" t="str">
        <f t="shared" ref="G7:G40" si="2">IF(J7&lt;&gt;"", $G$5, "")</f>
        <v>SF0042441</v>
      </c>
      <c r="H7" s="18" t="str">
        <f t="shared" ref="H7:H40" si="3">IF(J7&lt;&gt;"", $H$5, "")</f>
        <v>Branch Manager</v>
      </c>
      <c r="I7" s="19" t="s">
        <v>34</v>
      </c>
      <c r="J7" s="19" t="s">
        <v>42</v>
      </c>
      <c r="K7" s="19" t="s">
        <v>43</v>
      </c>
      <c r="L7" s="20">
        <v>358235262</v>
      </c>
      <c r="M7" s="20"/>
      <c r="N7" s="16" t="s">
        <v>44</v>
      </c>
      <c r="O7" s="21">
        <v>65000</v>
      </c>
      <c r="P7" s="21">
        <v>3460</v>
      </c>
      <c r="Q7" s="22" t="s">
        <v>38</v>
      </c>
      <c r="R7" s="23">
        <v>45755</v>
      </c>
      <c r="S7" s="21">
        <v>3460</v>
      </c>
      <c r="T7" s="21">
        <v>0</v>
      </c>
      <c r="U7" s="21">
        <v>0</v>
      </c>
      <c r="V7" s="27">
        <v>3460</v>
      </c>
      <c r="W7" s="27">
        <f>SUM(V7:V10)</f>
        <v>42460</v>
      </c>
      <c r="X7" s="27" t="s">
        <v>122</v>
      </c>
      <c r="Y7" s="27">
        <v>20760</v>
      </c>
      <c r="Z7" s="27">
        <f>W7-Y7</f>
        <v>21700</v>
      </c>
      <c r="AA7" s="9" t="s">
        <v>39</v>
      </c>
      <c r="AB7" s="24"/>
    </row>
    <row r="8" spans="1:28" x14ac:dyDescent="0.35">
      <c r="A8" s="7">
        <v>4</v>
      </c>
      <c r="B8" s="13" t="s">
        <v>28</v>
      </c>
      <c r="C8" s="14" t="s">
        <v>29</v>
      </c>
      <c r="D8" s="25" t="str">
        <f t="shared" si="0"/>
        <v>FN25-26-02387</v>
      </c>
      <c r="E8" s="16">
        <v>45941</v>
      </c>
      <c r="F8" s="9" t="str">
        <f t="shared" si="1"/>
        <v>Ajay</v>
      </c>
      <c r="G8" s="18" t="str">
        <f t="shared" si="2"/>
        <v>SF0042441</v>
      </c>
      <c r="H8" s="18" t="str">
        <f t="shared" si="3"/>
        <v>Branch Manager</v>
      </c>
      <c r="I8" s="19" t="s">
        <v>34</v>
      </c>
      <c r="J8" s="19" t="s">
        <v>42</v>
      </c>
      <c r="K8" s="19" t="s">
        <v>43</v>
      </c>
      <c r="L8" s="20">
        <v>358235262</v>
      </c>
      <c r="M8" s="20"/>
      <c r="N8" s="16" t="s">
        <v>44</v>
      </c>
      <c r="O8" s="21">
        <v>65000</v>
      </c>
      <c r="P8" s="21">
        <v>3460</v>
      </c>
      <c r="Q8" s="22" t="s">
        <v>38</v>
      </c>
      <c r="R8" s="23">
        <v>45916</v>
      </c>
      <c r="S8" s="21">
        <v>20000</v>
      </c>
      <c r="T8" s="21">
        <v>0</v>
      </c>
      <c r="U8" s="21">
        <v>0</v>
      </c>
      <c r="V8" s="27">
        <v>20000</v>
      </c>
      <c r="W8" s="27">
        <v>0</v>
      </c>
      <c r="X8" s="27"/>
      <c r="Y8" s="27"/>
      <c r="Z8" s="27"/>
      <c r="AA8" s="9" t="s">
        <v>45</v>
      </c>
      <c r="AB8" s="24"/>
    </row>
    <row r="9" spans="1:28" x14ac:dyDescent="0.35">
      <c r="A9" s="7">
        <v>5</v>
      </c>
      <c r="B9" s="13" t="s">
        <v>28</v>
      </c>
      <c r="C9" s="14" t="s">
        <v>29</v>
      </c>
      <c r="D9" s="25" t="str">
        <f t="shared" si="0"/>
        <v>FN25-26-02387</v>
      </c>
      <c r="E9" s="16">
        <v>45941</v>
      </c>
      <c r="F9" s="9" t="str">
        <f t="shared" si="1"/>
        <v>Ajay</v>
      </c>
      <c r="G9" s="18" t="str">
        <f t="shared" si="2"/>
        <v>SF0042441</v>
      </c>
      <c r="H9" s="18" t="str">
        <f t="shared" si="3"/>
        <v>Branch Manager</v>
      </c>
      <c r="I9" s="19" t="s">
        <v>34</v>
      </c>
      <c r="J9" s="19" t="s">
        <v>42</v>
      </c>
      <c r="K9" s="19" t="s">
        <v>43</v>
      </c>
      <c r="L9" s="20">
        <v>358235262</v>
      </c>
      <c r="M9" s="20"/>
      <c r="N9" s="16" t="s">
        <v>44</v>
      </c>
      <c r="O9" s="21">
        <v>65000</v>
      </c>
      <c r="P9" s="21">
        <v>3460</v>
      </c>
      <c r="Q9" s="22" t="s">
        <v>38</v>
      </c>
      <c r="R9" s="23">
        <v>45919</v>
      </c>
      <c r="S9" s="21">
        <v>5000</v>
      </c>
      <c r="T9" s="21">
        <v>0</v>
      </c>
      <c r="U9" s="21">
        <v>0</v>
      </c>
      <c r="V9" s="27">
        <v>5000</v>
      </c>
      <c r="W9" s="27">
        <v>0</v>
      </c>
      <c r="X9" s="27"/>
      <c r="Y9" s="27"/>
      <c r="Z9" s="27"/>
      <c r="AA9" s="9" t="s">
        <v>39</v>
      </c>
      <c r="AB9" s="24"/>
    </row>
    <row r="10" spans="1:28" x14ac:dyDescent="0.35">
      <c r="A10" s="7">
        <v>6</v>
      </c>
      <c r="B10" s="13" t="s">
        <v>28</v>
      </c>
      <c r="C10" s="14" t="s">
        <v>29</v>
      </c>
      <c r="D10" s="25" t="str">
        <f t="shared" si="0"/>
        <v>FN25-26-02387</v>
      </c>
      <c r="E10" s="16">
        <v>45941</v>
      </c>
      <c r="F10" s="9" t="str">
        <f t="shared" si="1"/>
        <v>Ajay</v>
      </c>
      <c r="G10" s="18" t="str">
        <f t="shared" si="2"/>
        <v>SF0042441</v>
      </c>
      <c r="H10" s="18" t="str">
        <f t="shared" si="3"/>
        <v>Branch Manager</v>
      </c>
      <c r="I10" s="19" t="s">
        <v>34</v>
      </c>
      <c r="J10" s="19" t="s">
        <v>42</v>
      </c>
      <c r="K10" s="19" t="s">
        <v>43</v>
      </c>
      <c r="L10" s="20">
        <v>358235262</v>
      </c>
      <c r="M10" s="20"/>
      <c r="N10" s="16" t="s">
        <v>44</v>
      </c>
      <c r="O10" s="21">
        <v>65000</v>
      </c>
      <c r="P10" s="21">
        <v>3460</v>
      </c>
      <c r="Q10" s="22" t="s">
        <v>38</v>
      </c>
      <c r="R10" s="23">
        <v>45921</v>
      </c>
      <c r="S10" s="21">
        <v>14000</v>
      </c>
      <c r="T10" s="21">
        <v>0</v>
      </c>
      <c r="U10" s="21">
        <v>0</v>
      </c>
      <c r="V10" s="27">
        <v>14000</v>
      </c>
      <c r="W10" s="27">
        <v>0</v>
      </c>
      <c r="X10" s="27"/>
      <c r="Y10" s="27"/>
      <c r="Z10" s="27"/>
      <c r="AA10" s="9" t="s">
        <v>39</v>
      </c>
      <c r="AB10" s="24"/>
    </row>
    <row r="11" spans="1:28" x14ac:dyDescent="0.35">
      <c r="A11" s="7">
        <v>7</v>
      </c>
      <c r="B11" s="13" t="s">
        <v>28</v>
      </c>
      <c r="C11" s="14" t="s">
        <v>29</v>
      </c>
      <c r="D11" s="25" t="str">
        <f t="shared" si="0"/>
        <v>FN25-26-02387</v>
      </c>
      <c r="E11" s="16">
        <v>45941</v>
      </c>
      <c r="F11" s="9" t="str">
        <f t="shared" si="1"/>
        <v>Ajay</v>
      </c>
      <c r="G11" s="18" t="str">
        <f t="shared" si="2"/>
        <v>SF0042441</v>
      </c>
      <c r="H11" s="18" t="str">
        <f t="shared" si="3"/>
        <v>Branch Manager</v>
      </c>
      <c r="I11" s="19" t="s">
        <v>46</v>
      </c>
      <c r="J11" s="19" t="s">
        <v>47</v>
      </c>
      <c r="K11" s="19" t="s">
        <v>48</v>
      </c>
      <c r="L11" s="20">
        <v>352879300</v>
      </c>
      <c r="M11" s="20"/>
      <c r="N11" s="16" t="s">
        <v>49</v>
      </c>
      <c r="O11" s="21">
        <v>80000</v>
      </c>
      <c r="P11" s="21">
        <v>4270</v>
      </c>
      <c r="Q11" s="22" t="s">
        <v>38</v>
      </c>
      <c r="R11" s="23">
        <v>45755</v>
      </c>
      <c r="S11" s="21">
        <v>4270</v>
      </c>
      <c r="T11" s="21">
        <v>0</v>
      </c>
      <c r="U11" s="21">
        <v>0</v>
      </c>
      <c r="V11" s="27">
        <v>4270</v>
      </c>
      <c r="W11" s="27">
        <v>0</v>
      </c>
      <c r="X11" s="27"/>
      <c r="Y11" s="27"/>
      <c r="Z11" s="27"/>
      <c r="AA11" s="9" t="s">
        <v>39</v>
      </c>
      <c r="AB11" s="24"/>
    </row>
    <row r="12" spans="1:28" x14ac:dyDescent="0.35">
      <c r="A12" s="7">
        <v>8</v>
      </c>
      <c r="B12" s="13" t="s">
        <v>28</v>
      </c>
      <c r="C12" s="14" t="s">
        <v>29</v>
      </c>
      <c r="D12" s="25" t="str">
        <f t="shared" si="0"/>
        <v>FN25-26-02387</v>
      </c>
      <c r="E12" s="16">
        <v>45941</v>
      </c>
      <c r="F12" s="9" t="str">
        <f t="shared" si="1"/>
        <v>Ajay</v>
      </c>
      <c r="G12" s="18" t="str">
        <f t="shared" si="2"/>
        <v>SF0042441</v>
      </c>
      <c r="H12" s="18" t="str">
        <f t="shared" si="3"/>
        <v>Branch Manager</v>
      </c>
      <c r="I12" s="19" t="s">
        <v>46</v>
      </c>
      <c r="J12" s="19" t="s">
        <v>47</v>
      </c>
      <c r="K12" s="19" t="s">
        <v>48</v>
      </c>
      <c r="L12" s="20">
        <v>352879300</v>
      </c>
      <c r="M12" s="20"/>
      <c r="N12" s="16" t="s">
        <v>49</v>
      </c>
      <c r="O12" s="21">
        <v>80000</v>
      </c>
      <c r="P12" s="21">
        <v>4270</v>
      </c>
      <c r="Q12" s="22" t="s">
        <v>38</v>
      </c>
      <c r="R12" s="23">
        <v>45779</v>
      </c>
      <c r="S12" s="21">
        <v>4270</v>
      </c>
      <c r="T12" s="21">
        <v>0</v>
      </c>
      <c r="U12" s="21">
        <v>0</v>
      </c>
      <c r="V12" s="27">
        <v>4270</v>
      </c>
      <c r="W12" s="27">
        <v>0</v>
      </c>
      <c r="X12" s="27"/>
      <c r="Y12" s="27"/>
      <c r="Z12" s="27"/>
      <c r="AA12" s="9" t="s">
        <v>45</v>
      </c>
      <c r="AB12" s="24"/>
    </row>
    <row r="13" spans="1:28" x14ac:dyDescent="0.35">
      <c r="A13" s="7">
        <v>9</v>
      </c>
      <c r="B13" s="13" t="s">
        <v>28</v>
      </c>
      <c r="C13" s="14" t="s">
        <v>29</v>
      </c>
      <c r="D13" s="25" t="str">
        <f t="shared" si="0"/>
        <v>FN25-26-02387</v>
      </c>
      <c r="E13" s="16">
        <v>45941</v>
      </c>
      <c r="F13" s="9" t="str">
        <f t="shared" si="1"/>
        <v>Ajay</v>
      </c>
      <c r="G13" s="18" t="str">
        <f t="shared" si="2"/>
        <v>SF0042441</v>
      </c>
      <c r="H13" s="18" t="str">
        <f t="shared" si="3"/>
        <v>Branch Manager</v>
      </c>
      <c r="I13" s="19" t="s">
        <v>46</v>
      </c>
      <c r="J13" s="19" t="s">
        <v>47</v>
      </c>
      <c r="K13" s="19" t="s">
        <v>48</v>
      </c>
      <c r="L13" s="20">
        <v>352879300</v>
      </c>
      <c r="M13" s="20"/>
      <c r="N13" s="16" t="s">
        <v>49</v>
      </c>
      <c r="O13" s="21">
        <v>80000</v>
      </c>
      <c r="P13" s="21">
        <v>4270</v>
      </c>
      <c r="Q13" s="22" t="s">
        <v>38</v>
      </c>
      <c r="R13" s="23">
        <v>45816</v>
      </c>
      <c r="S13" s="21">
        <v>4270</v>
      </c>
      <c r="T13" s="21">
        <v>0</v>
      </c>
      <c r="U13" s="21">
        <v>0</v>
      </c>
      <c r="V13" s="27">
        <v>4270</v>
      </c>
      <c r="W13" s="27">
        <v>0</v>
      </c>
      <c r="X13" s="27"/>
      <c r="Y13" s="27"/>
      <c r="Z13" s="27"/>
      <c r="AA13" s="9" t="s">
        <v>39</v>
      </c>
      <c r="AB13" s="24"/>
    </row>
    <row r="14" spans="1:28" x14ac:dyDescent="0.35">
      <c r="A14" s="7">
        <v>10</v>
      </c>
      <c r="B14" s="13" t="s">
        <v>28</v>
      </c>
      <c r="C14" s="14" t="s">
        <v>29</v>
      </c>
      <c r="D14" s="25" t="str">
        <f t="shared" si="0"/>
        <v>FN25-26-02387</v>
      </c>
      <c r="E14" s="16">
        <v>45941</v>
      </c>
      <c r="F14" s="9" t="str">
        <f t="shared" si="1"/>
        <v>Ajay</v>
      </c>
      <c r="G14" s="18" t="str">
        <f t="shared" si="2"/>
        <v>SF0042441</v>
      </c>
      <c r="H14" s="18" t="str">
        <f t="shared" si="3"/>
        <v>Branch Manager</v>
      </c>
      <c r="I14" s="19" t="s">
        <v>46</v>
      </c>
      <c r="J14" s="19" t="s">
        <v>47</v>
      </c>
      <c r="K14" s="19" t="s">
        <v>48</v>
      </c>
      <c r="L14" s="20">
        <v>352879300</v>
      </c>
      <c r="M14" s="20"/>
      <c r="N14" s="16" t="s">
        <v>49</v>
      </c>
      <c r="O14" s="21">
        <v>80000</v>
      </c>
      <c r="P14" s="21">
        <v>4270</v>
      </c>
      <c r="Q14" s="22" t="s">
        <v>38</v>
      </c>
      <c r="R14" s="23">
        <v>45877</v>
      </c>
      <c r="S14" s="21">
        <v>4270</v>
      </c>
      <c r="T14" s="21">
        <v>0</v>
      </c>
      <c r="U14" s="21">
        <v>0</v>
      </c>
      <c r="V14" s="27">
        <v>4270</v>
      </c>
      <c r="W14" s="27">
        <v>0</v>
      </c>
      <c r="X14" s="27"/>
      <c r="Y14" s="27"/>
      <c r="Z14" s="27"/>
      <c r="AA14" s="9" t="s">
        <v>39</v>
      </c>
      <c r="AB14" s="24"/>
    </row>
    <row r="15" spans="1:28" x14ac:dyDescent="0.35">
      <c r="A15" s="7">
        <v>11</v>
      </c>
      <c r="B15" s="13" t="s">
        <v>28</v>
      </c>
      <c r="C15" s="14" t="s">
        <v>29</v>
      </c>
      <c r="D15" s="25" t="str">
        <f t="shared" si="0"/>
        <v>FN25-26-02387</v>
      </c>
      <c r="E15" s="16">
        <v>45941</v>
      </c>
      <c r="F15" s="9" t="str">
        <f t="shared" si="1"/>
        <v>Ajay</v>
      </c>
      <c r="G15" s="18" t="str">
        <f t="shared" si="2"/>
        <v>SF0042441</v>
      </c>
      <c r="H15" s="18" t="str">
        <f t="shared" si="3"/>
        <v>Branch Manager</v>
      </c>
      <c r="I15" s="19" t="s">
        <v>46</v>
      </c>
      <c r="J15" s="19" t="s">
        <v>47</v>
      </c>
      <c r="K15" s="19" t="s">
        <v>48</v>
      </c>
      <c r="L15" s="20">
        <v>352879300</v>
      </c>
      <c r="M15" s="20"/>
      <c r="N15" s="16" t="s">
        <v>49</v>
      </c>
      <c r="O15" s="21">
        <v>80000</v>
      </c>
      <c r="P15" s="21">
        <v>4270</v>
      </c>
      <c r="Q15" s="22" t="s">
        <v>38</v>
      </c>
      <c r="R15" s="23">
        <v>45905</v>
      </c>
      <c r="S15" s="21">
        <v>4270</v>
      </c>
      <c r="T15" s="21">
        <v>0</v>
      </c>
      <c r="U15" s="21">
        <v>0</v>
      </c>
      <c r="V15" s="27">
        <v>4270</v>
      </c>
      <c r="W15" s="27">
        <v>0</v>
      </c>
      <c r="X15" s="27"/>
      <c r="Y15" s="27"/>
      <c r="Z15" s="27"/>
      <c r="AA15" s="9" t="s">
        <v>45</v>
      </c>
      <c r="AB15" s="24"/>
    </row>
    <row r="16" spans="1:28" x14ac:dyDescent="0.35">
      <c r="A16" s="7">
        <v>12</v>
      </c>
      <c r="B16" s="13" t="s">
        <v>28</v>
      </c>
      <c r="C16" s="14" t="s">
        <v>29</v>
      </c>
      <c r="D16" s="25" t="str">
        <f t="shared" si="0"/>
        <v>FN25-26-02387</v>
      </c>
      <c r="E16" s="16">
        <v>45941</v>
      </c>
      <c r="F16" s="9" t="str">
        <f t="shared" si="1"/>
        <v>Ajay</v>
      </c>
      <c r="G16" s="18" t="str">
        <f t="shared" si="2"/>
        <v>SF0042441</v>
      </c>
      <c r="H16" s="18" t="str">
        <f t="shared" si="3"/>
        <v>Branch Manager</v>
      </c>
      <c r="I16" s="19" t="s">
        <v>50</v>
      </c>
      <c r="J16" s="29" t="s">
        <v>47</v>
      </c>
      <c r="K16" s="19" t="s">
        <v>51</v>
      </c>
      <c r="L16" s="20">
        <v>352879300</v>
      </c>
      <c r="M16" s="20"/>
      <c r="N16" s="16" t="s">
        <v>52</v>
      </c>
      <c r="O16" s="21">
        <v>40000</v>
      </c>
      <c r="P16" s="21">
        <v>2690</v>
      </c>
      <c r="Q16" s="22" t="s">
        <v>53</v>
      </c>
      <c r="R16" s="23">
        <v>45940</v>
      </c>
      <c r="S16" s="21">
        <v>11487</v>
      </c>
      <c r="T16" s="21">
        <v>0</v>
      </c>
      <c r="U16" s="21">
        <v>0</v>
      </c>
      <c r="V16" s="27">
        <v>11487</v>
      </c>
      <c r="W16" s="27">
        <f>SUM(V11:V16)</f>
        <v>32837</v>
      </c>
      <c r="X16" s="27" t="s">
        <v>120</v>
      </c>
      <c r="Y16" s="27">
        <v>27861.94</v>
      </c>
      <c r="Z16" s="27">
        <f>W16-Y16</f>
        <v>4975.0600000000013</v>
      </c>
      <c r="AA16" s="9" t="s">
        <v>45</v>
      </c>
      <c r="AB16" s="24"/>
    </row>
    <row r="17" spans="1:28" x14ac:dyDescent="0.35">
      <c r="A17" s="7">
        <v>13</v>
      </c>
      <c r="B17" s="13" t="s">
        <v>28</v>
      </c>
      <c r="C17" s="14" t="s">
        <v>29</v>
      </c>
      <c r="D17" s="25" t="str">
        <f t="shared" si="0"/>
        <v>FN25-26-02387</v>
      </c>
      <c r="E17" s="16"/>
      <c r="F17" s="9" t="str">
        <f t="shared" si="1"/>
        <v>Ajay</v>
      </c>
      <c r="G17" s="18" t="str">
        <f t="shared" si="2"/>
        <v>SF0042441</v>
      </c>
      <c r="H17" s="18" t="str">
        <f t="shared" si="3"/>
        <v>Branch Manager</v>
      </c>
      <c r="I17" s="19" t="s">
        <v>54</v>
      </c>
      <c r="J17" s="19" t="s">
        <v>55</v>
      </c>
      <c r="K17" s="19" t="s">
        <v>56</v>
      </c>
      <c r="L17" s="20">
        <v>359180464</v>
      </c>
      <c r="M17" s="20"/>
      <c r="N17" s="16" t="s">
        <v>57</v>
      </c>
      <c r="O17" s="21">
        <v>42000</v>
      </c>
      <c r="P17" s="21">
        <v>2240</v>
      </c>
      <c r="Q17" s="22" t="s">
        <v>38</v>
      </c>
      <c r="R17" s="23">
        <v>45758</v>
      </c>
      <c r="S17" s="21">
        <v>2240</v>
      </c>
      <c r="T17" s="21">
        <v>0</v>
      </c>
      <c r="U17" s="21">
        <v>0</v>
      </c>
      <c r="V17" s="27">
        <v>2240</v>
      </c>
      <c r="W17" s="27">
        <f>V17</f>
        <v>2240</v>
      </c>
      <c r="X17" s="27" t="s">
        <v>121</v>
      </c>
      <c r="Y17" s="27"/>
      <c r="Z17" s="27"/>
      <c r="AA17" s="9"/>
      <c r="AB17" s="24"/>
    </row>
    <row r="18" spans="1:28" x14ac:dyDescent="0.35">
      <c r="A18" s="7">
        <v>14</v>
      </c>
      <c r="B18" s="13" t="s">
        <v>28</v>
      </c>
      <c r="C18" s="14" t="s">
        <v>29</v>
      </c>
      <c r="D18" s="25" t="str">
        <f t="shared" si="0"/>
        <v>FN25-26-02387</v>
      </c>
      <c r="E18" s="16">
        <v>45941</v>
      </c>
      <c r="F18" s="9" t="str">
        <f t="shared" si="1"/>
        <v>Ajay</v>
      </c>
      <c r="G18" s="18" t="str">
        <f t="shared" si="2"/>
        <v>SF0042441</v>
      </c>
      <c r="H18" s="18" t="str">
        <f t="shared" si="3"/>
        <v>Branch Manager</v>
      </c>
      <c r="I18" s="19" t="s">
        <v>58</v>
      </c>
      <c r="J18" s="19" t="s">
        <v>59</v>
      </c>
      <c r="K18" s="19" t="s">
        <v>60</v>
      </c>
      <c r="L18" s="20">
        <v>32302196</v>
      </c>
      <c r="M18" s="20"/>
      <c r="N18" s="16" t="s">
        <v>61</v>
      </c>
      <c r="O18" s="21">
        <v>62432</v>
      </c>
      <c r="P18" s="21">
        <v>3250</v>
      </c>
      <c r="Q18" s="22" t="s">
        <v>53</v>
      </c>
      <c r="R18" s="23">
        <v>45170</v>
      </c>
      <c r="S18" s="21">
        <v>21863</v>
      </c>
      <c r="T18" s="21">
        <v>0</v>
      </c>
      <c r="U18" s="21">
        <v>0</v>
      </c>
      <c r="V18" s="27">
        <v>21863</v>
      </c>
      <c r="W18" s="27">
        <f t="shared" ref="W18:W19" si="4">V18</f>
        <v>21863</v>
      </c>
      <c r="X18" s="27" t="s">
        <v>120</v>
      </c>
      <c r="Y18" s="27">
        <v>21863.41</v>
      </c>
      <c r="Z18" s="27">
        <f>W18-Y18</f>
        <v>-0.40999999999985448</v>
      </c>
      <c r="AA18" s="9" t="s">
        <v>45</v>
      </c>
      <c r="AB18" s="24" t="s">
        <v>62</v>
      </c>
    </row>
    <row r="19" spans="1:28" x14ac:dyDescent="0.35">
      <c r="A19" s="7">
        <v>15</v>
      </c>
      <c r="B19" s="13" t="s">
        <v>28</v>
      </c>
      <c r="C19" s="14" t="s">
        <v>29</v>
      </c>
      <c r="D19" s="25" t="str">
        <f t="shared" si="0"/>
        <v>FN25-26-02387</v>
      </c>
      <c r="E19" s="16">
        <v>45941</v>
      </c>
      <c r="F19" s="9" t="str">
        <f t="shared" si="1"/>
        <v>Ajay</v>
      </c>
      <c r="G19" s="18" t="str">
        <f t="shared" si="2"/>
        <v>SF0042441</v>
      </c>
      <c r="H19" s="18" t="str">
        <f t="shared" si="3"/>
        <v>Branch Manager</v>
      </c>
      <c r="I19" s="19" t="s">
        <v>63</v>
      </c>
      <c r="J19" s="19" t="s">
        <v>64</v>
      </c>
      <c r="K19" s="19" t="s">
        <v>65</v>
      </c>
      <c r="L19" s="20">
        <v>350645878</v>
      </c>
      <c r="M19" s="20"/>
      <c r="N19" s="16" t="s">
        <v>66</v>
      </c>
      <c r="O19" s="21">
        <v>83704</v>
      </c>
      <c r="P19" s="21">
        <v>4500</v>
      </c>
      <c r="Q19" s="22" t="s">
        <v>38</v>
      </c>
      <c r="R19" s="23">
        <v>45573</v>
      </c>
      <c r="S19" s="21">
        <v>4500</v>
      </c>
      <c r="T19" s="21">
        <v>0</v>
      </c>
      <c r="U19" s="21">
        <v>0</v>
      </c>
      <c r="V19" s="27">
        <v>4500</v>
      </c>
      <c r="W19" s="27">
        <f t="shared" si="4"/>
        <v>4500</v>
      </c>
      <c r="X19" s="27" t="s">
        <v>121</v>
      </c>
      <c r="Y19" s="27"/>
      <c r="Z19" s="27"/>
      <c r="AA19" s="9" t="s">
        <v>45</v>
      </c>
      <c r="AB19" s="24"/>
    </row>
    <row r="20" spans="1:28" x14ac:dyDescent="0.35">
      <c r="A20" s="7">
        <v>16</v>
      </c>
      <c r="B20" s="13" t="s">
        <v>28</v>
      </c>
      <c r="C20" s="14" t="s">
        <v>29</v>
      </c>
      <c r="D20" s="25" t="str">
        <f t="shared" si="0"/>
        <v>FN25-26-02387</v>
      </c>
      <c r="E20" s="16">
        <v>45941</v>
      </c>
      <c r="F20" s="9" t="str">
        <f t="shared" si="1"/>
        <v>Ajay</v>
      </c>
      <c r="G20" s="18" t="str">
        <f t="shared" si="2"/>
        <v>SF0042441</v>
      </c>
      <c r="H20" s="18" t="str">
        <f t="shared" si="3"/>
        <v>Branch Manager</v>
      </c>
      <c r="I20" s="19" t="s">
        <v>67</v>
      </c>
      <c r="J20" s="19" t="s">
        <v>68</v>
      </c>
      <c r="K20" s="19" t="s">
        <v>69</v>
      </c>
      <c r="L20" s="20">
        <v>353302459</v>
      </c>
      <c r="M20" s="20"/>
      <c r="N20" s="16" t="s">
        <v>70</v>
      </c>
      <c r="O20" s="21">
        <v>58000</v>
      </c>
      <c r="P20" s="21">
        <v>3100</v>
      </c>
      <c r="Q20" s="22" t="s">
        <v>38</v>
      </c>
      <c r="R20" s="23">
        <v>45632</v>
      </c>
      <c r="S20" s="21">
        <v>3100</v>
      </c>
      <c r="T20" s="21">
        <v>0</v>
      </c>
      <c r="U20" s="21">
        <v>0</v>
      </c>
      <c r="V20" s="27">
        <v>3100</v>
      </c>
      <c r="W20" s="27">
        <f>SUM(V20:V23)</f>
        <v>12400</v>
      </c>
      <c r="X20" s="27" t="s">
        <v>121</v>
      </c>
      <c r="Y20" s="27"/>
      <c r="Z20" s="27"/>
      <c r="AA20" s="9" t="s">
        <v>45</v>
      </c>
      <c r="AB20" s="24"/>
    </row>
    <row r="21" spans="1:28" x14ac:dyDescent="0.35">
      <c r="A21" s="7">
        <v>17</v>
      </c>
      <c r="B21" s="13" t="s">
        <v>28</v>
      </c>
      <c r="C21" s="14" t="s">
        <v>29</v>
      </c>
      <c r="D21" s="25" t="str">
        <f t="shared" si="0"/>
        <v>FN25-26-02387</v>
      </c>
      <c r="E21" s="16">
        <v>45941</v>
      </c>
      <c r="F21" s="9" t="str">
        <f t="shared" si="1"/>
        <v>Ajay</v>
      </c>
      <c r="G21" s="18" t="str">
        <f t="shared" si="2"/>
        <v>SF0042441</v>
      </c>
      <c r="H21" s="18" t="str">
        <f t="shared" si="3"/>
        <v>Branch Manager</v>
      </c>
      <c r="I21" s="19" t="s">
        <v>67</v>
      </c>
      <c r="J21" s="19" t="s">
        <v>68</v>
      </c>
      <c r="K21" s="19" t="s">
        <v>69</v>
      </c>
      <c r="L21" s="20">
        <v>353302459</v>
      </c>
      <c r="M21" s="20"/>
      <c r="N21" s="16" t="s">
        <v>70</v>
      </c>
      <c r="O21" s="21">
        <v>58000</v>
      </c>
      <c r="P21" s="21">
        <v>3100</v>
      </c>
      <c r="Q21" s="22" t="s">
        <v>38</v>
      </c>
      <c r="R21" s="23">
        <v>45660</v>
      </c>
      <c r="S21" s="21">
        <v>3100</v>
      </c>
      <c r="T21" s="21">
        <v>0</v>
      </c>
      <c r="U21" s="21">
        <v>0</v>
      </c>
      <c r="V21" s="27">
        <v>3100</v>
      </c>
      <c r="W21" s="27">
        <v>0</v>
      </c>
      <c r="X21" s="27"/>
      <c r="Y21" s="27"/>
      <c r="Z21" s="27"/>
      <c r="AA21" s="9" t="s">
        <v>45</v>
      </c>
      <c r="AB21" s="24"/>
    </row>
    <row r="22" spans="1:28" x14ac:dyDescent="0.35">
      <c r="A22" s="7">
        <v>18</v>
      </c>
      <c r="B22" s="13" t="s">
        <v>28</v>
      </c>
      <c r="C22" s="14" t="s">
        <v>29</v>
      </c>
      <c r="D22" s="25" t="str">
        <f t="shared" si="0"/>
        <v>FN25-26-02387</v>
      </c>
      <c r="E22" s="16">
        <v>45941</v>
      </c>
      <c r="F22" s="9" t="str">
        <f t="shared" si="1"/>
        <v>Ajay</v>
      </c>
      <c r="G22" s="18" t="str">
        <f t="shared" si="2"/>
        <v>SF0042441</v>
      </c>
      <c r="H22" s="18" t="str">
        <f t="shared" si="3"/>
        <v>Branch Manager</v>
      </c>
      <c r="I22" s="19" t="s">
        <v>67</v>
      </c>
      <c r="J22" s="19" t="s">
        <v>68</v>
      </c>
      <c r="K22" s="19" t="s">
        <v>69</v>
      </c>
      <c r="L22" s="20">
        <v>353302459</v>
      </c>
      <c r="M22" s="20"/>
      <c r="N22" s="16" t="s">
        <v>70</v>
      </c>
      <c r="O22" s="21">
        <v>58000</v>
      </c>
      <c r="P22" s="21">
        <v>3100</v>
      </c>
      <c r="Q22" s="22" t="s">
        <v>38</v>
      </c>
      <c r="R22" s="23">
        <v>45751</v>
      </c>
      <c r="S22" s="21">
        <v>3100</v>
      </c>
      <c r="T22" s="21">
        <v>0</v>
      </c>
      <c r="U22" s="21">
        <v>0</v>
      </c>
      <c r="V22" s="27">
        <v>3100</v>
      </c>
      <c r="W22" s="27">
        <v>0</v>
      </c>
      <c r="X22" s="27"/>
      <c r="Y22" s="27"/>
      <c r="Z22" s="27"/>
      <c r="AA22" s="9" t="s">
        <v>45</v>
      </c>
      <c r="AB22" s="24"/>
    </row>
    <row r="23" spans="1:28" x14ac:dyDescent="0.35">
      <c r="A23" s="7">
        <v>19</v>
      </c>
      <c r="B23" s="13" t="s">
        <v>28</v>
      </c>
      <c r="C23" s="14" t="s">
        <v>29</v>
      </c>
      <c r="D23" s="25" t="str">
        <f t="shared" si="0"/>
        <v>FN25-26-02387</v>
      </c>
      <c r="E23" s="16">
        <v>45941</v>
      </c>
      <c r="F23" s="9" t="str">
        <f t="shared" si="1"/>
        <v>Ajay</v>
      </c>
      <c r="G23" s="18" t="str">
        <f t="shared" si="2"/>
        <v>SF0042441</v>
      </c>
      <c r="H23" s="18" t="str">
        <f t="shared" si="3"/>
        <v>Branch Manager</v>
      </c>
      <c r="I23" s="19" t="s">
        <v>67</v>
      </c>
      <c r="J23" s="19" t="s">
        <v>68</v>
      </c>
      <c r="K23" s="19" t="s">
        <v>69</v>
      </c>
      <c r="L23" s="20">
        <v>353302459</v>
      </c>
      <c r="M23" s="20"/>
      <c r="N23" s="16" t="s">
        <v>70</v>
      </c>
      <c r="O23" s="21">
        <v>58000</v>
      </c>
      <c r="P23" s="21">
        <v>3100</v>
      </c>
      <c r="Q23" s="22" t="s">
        <v>38</v>
      </c>
      <c r="R23" s="23">
        <v>45842</v>
      </c>
      <c r="S23" s="21">
        <v>3100</v>
      </c>
      <c r="T23" s="21">
        <v>0</v>
      </c>
      <c r="U23" s="21">
        <v>0</v>
      </c>
      <c r="V23" s="27">
        <v>3100</v>
      </c>
      <c r="W23" s="27">
        <v>0</v>
      </c>
      <c r="X23" s="27"/>
      <c r="Y23" s="27"/>
      <c r="Z23" s="27"/>
      <c r="AA23" s="9" t="s">
        <v>45</v>
      </c>
      <c r="AB23" s="24"/>
    </row>
    <row r="24" spans="1:28" x14ac:dyDescent="0.35">
      <c r="A24" s="7">
        <v>20</v>
      </c>
      <c r="B24" s="13" t="s">
        <v>28</v>
      </c>
      <c r="C24" s="14" t="s">
        <v>29</v>
      </c>
      <c r="D24" s="25" t="str">
        <f t="shared" si="0"/>
        <v>FN25-26-02387</v>
      </c>
      <c r="E24" s="16">
        <v>45941</v>
      </c>
      <c r="F24" s="9" t="str">
        <f t="shared" si="1"/>
        <v>Ajay</v>
      </c>
      <c r="G24" s="18" t="str">
        <f t="shared" si="2"/>
        <v>SF0042441</v>
      </c>
      <c r="H24" s="18" t="str">
        <f t="shared" si="3"/>
        <v>Branch Manager</v>
      </c>
      <c r="I24" s="19" t="s">
        <v>71</v>
      </c>
      <c r="J24" s="29" t="s">
        <v>72</v>
      </c>
      <c r="K24" s="19" t="s">
        <v>73</v>
      </c>
      <c r="L24" s="20">
        <v>32300248</v>
      </c>
      <c r="M24" s="20"/>
      <c r="N24" s="16" t="s">
        <v>74</v>
      </c>
      <c r="O24" s="21">
        <v>62432</v>
      </c>
      <c r="P24" s="21">
        <v>3250</v>
      </c>
      <c r="Q24" s="22" t="s">
        <v>53</v>
      </c>
      <c r="R24" s="23">
        <v>45000</v>
      </c>
      <c r="S24" s="21">
        <v>18557</v>
      </c>
      <c r="T24" s="21">
        <v>0</v>
      </c>
      <c r="U24" s="21">
        <v>0</v>
      </c>
      <c r="V24" s="27">
        <v>18557</v>
      </c>
      <c r="W24" s="27">
        <f>V24</f>
        <v>18557</v>
      </c>
      <c r="X24" s="27" t="s">
        <v>120</v>
      </c>
      <c r="Y24" s="27">
        <v>18556.849999999999</v>
      </c>
      <c r="Z24" s="27">
        <f t="shared" ref="Z24:Z25" si="5">W24-Y24</f>
        <v>0.15000000000145519</v>
      </c>
      <c r="AA24" s="9" t="s">
        <v>45</v>
      </c>
      <c r="AB24" s="24" t="s">
        <v>75</v>
      </c>
    </row>
    <row r="25" spans="1:28" x14ac:dyDescent="0.35">
      <c r="A25" s="7">
        <v>21</v>
      </c>
      <c r="B25" s="13" t="s">
        <v>28</v>
      </c>
      <c r="C25" s="14" t="s">
        <v>29</v>
      </c>
      <c r="D25" s="25" t="str">
        <f t="shared" si="0"/>
        <v>FN25-26-02387</v>
      </c>
      <c r="E25" s="16">
        <v>45942</v>
      </c>
      <c r="F25" s="9" t="str">
        <f t="shared" si="1"/>
        <v>Ajay</v>
      </c>
      <c r="G25" s="18" t="str">
        <f t="shared" si="2"/>
        <v>SF0042441</v>
      </c>
      <c r="H25" s="18" t="str">
        <f t="shared" si="3"/>
        <v>Branch Manager</v>
      </c>
      <c r="I25" s="19" t="s">
        <v>71</v>
      </c>
      <c r="J25" s="19" t="s">
        <v>76</v>
      </c>
      <c r="K25" s="19" t="s">
        <v>77</v>
      </c>
      <c r="L25" s="20">
        <v>32300257</v>
      </c>
      <c r="M25" s="20"/>
      <c r="N25" s="16" t="s">
        <v>78</v>
      </c>
      <c r="O25" s="21">
        <v>62232</v>
      </c>
      <c r="P25" s="21">
        <v>3250</v>
      </c>
      <c r="Q25" s="22" t="s">
        <v>53</v>
      </c>
      <c r="R25" s="23">
        <v>45000</v>
      </c>
      <c r="S25" s="21">
        <v>16889</v>
      </c>
      <c r="T25" s="21">
        <v>0</v>
      </c>
      <c r="U25" s="21">
        <v>0</v>
      </c>
      <c r="V25" s="27">
        <v>16889</v>
      </c>
      <c r="W25" s="27">
        <f t="shared" ref="W25:W40" si="6">V25</f>
        <v>16889</v>
      </c>
      <c r="X25" s="27" t="s">
        <v>120</v>
      </c>
      <c r="Y25" s="27">
        <v>16888.61</v>
      </c>
      <c r="Z25" s="27">
        <f t="shared" si="5"/>
        <v>0.38999999999941792</v>
      </c>
      <c r="AA25" s="9" t="s">
        <v>39</v>
      </c>
      <c r="AB25" s="24" t="s">
        <v>79</v>
      </c>
    </row>
    <row r="26" spans="1:28" x14ac:dyDescent="0.35">
      <c r="A26" s="7">
        <v>22</v>
      </c>
      <c r="B26" s="13" t="s">
        <v>28</v>
      </c>
      <c r="C26" s="14" t="s">
        <v>29</v>
      </c>
      <c r="D26" s="25" t="str">
        <f t="shared" si="0"/>
        <v>FN25-26-02387</v>
      </c>
      <c r="E26" s="16">
        <v>45942</v>
      </c>
      <c r="F26" s="9" t="str">
        <f t="shared" si="1"/>
        <v>Ajay</v>
      </c>
      <c r="G26" s="18" t="str">
        <f t="shared" si="2"/>
        <v>SF0042441</v>
      </c>
      <c r="H26" s="18" t="str">
        <f t="shared" si="3"/>
        <v>Branch Manager</v>
      </c>
      <c r="I26" s="19" t="s">
        <v>80</v>
      </c>
      <c r="J26" s="19" t="s">
        <v>81</v>
      </c>
      <c r="K26" s="19" t="s">
        <v>82</v>
      </c>
      <c r="L26" s="20">
        <v>355976931</v>
      </c>
      <c r="M26" s="20"/>
      <c r="N26" s="16" t="s">
        <v>83</v>
      </c>
      <c r="O26" s="21">
        <v>42000</v>
      </c>
      <c r="P26" s="21">
        <v>2240</v>
      </c>
      <c r="Q26" s="22" t="s">
        <v>38</v>
      </c>
      <c r="R26" s="23">
        <v>45935</v>
      </c>
      <c r="S26" s="21">
        <v>2240</v>
      </c>
      <c r="T26" s="21">
        <v>2240</v>
      </c>
      <c r="U26" s="21">
        <v>0</v>
      </c>
      <c r="V26" s="27">
        <v>0</v>
      </c>
      <c r="W26" s="27">
        <f t="shared" si="6"/>
        <v>0</v>
      </c>
      <c r="X26" s="27"/>
      <c r="Y26" s="27"/>
      <c r="Z26" s="27"/>
      <c r="AA26" s="9" t="s">
        <v>39</v>
      </c>
      <c r="AB26" s="24" t="s">
        <v>84</v>
      </c>
    </row>
    <row r="27" spans="1:28" x14ac:dyDescent="0.35">
      <c r="A27" s="7">
        <v>23</v>
      </c>
      <c r="B27" s="13" t="s">
        <v>28</v>
      </c>
      <c r="C27" s="14" t="s">
        <v>29</v>
      </c>
      <c r="D27" s="25" t="str">
        <f t="shared" si="0"/>
        <v>FN25-26-02387</v>
      </c>
      <c r="E27" s="16">
        <v>45943</v>
      </c>
      <c r="F27" s="9" t="str">
        <f t="shared" si="1"/>
        <v>Ajay</v>
      </c>
      <c r="G27" s="18" t="str">
        <f t="shared" si="2"/>
        <v>SF0042441</v>
      </c>
      <c r="H27" s="18" t="str">
        <f t="shared" si="3"/>
        <v>Branch Manager</v>
      </c>
      <c r="I27" s="19" t="s">
        <v>80</v>
      </c>
      <c r="J27" s="19" t="s">
        <v>85</v>
      </c>
      <c r="K27" s="19" t="s">
        <v>86</v>
      </c>
      <c r="L27" s="20">
        <v>355977772</v>
      </c>
      <c r="M27" s="20"/>
      <c r="N27" s="16" t="s">
        <v>83</v>
      </c>
      <c r="O27" s="21">
        <v>42000</v>
      </c>
      <c r="P27" s="21">
        <v>2240</v>
      </c>
      <c r="Q27" s="22" t="s">
        <v>38</v>
      </c>
      <c r="R27" s="23">
        <v>45935</v>
      </c>
      <c r="S27" s="21">
        <v>2240</v>
      </c>
      <c r="T27" s="21">
        <v>2240</v>
      </c>
      <c r="U27" s="21">
        <v>0</v>
      </c>
      <c r="V27" s="27">
        <v>0</v>
      </c>
      <c r="W27" s="27">
        <f t="shared" si="6"/>
        <v>0</v>
      </c>
      <c r="X27" s="27"/>
      <c r="Y27" s="27"/>
      <c r="Z27" s="27"/>
      <c r="AA27" s="9" t="s">
        <v>45</v>
      </c>
      <c r="AB27" s="24" t="s">
        <v>84</v>
      </c>
    </row>
    <row r="28" spans="1:28" x14ac:dyDescent="0.35">
      <c r="A28" s="7">
        <v>24</v>
      </c>
      <c r="B28" s="13" t="s">
        <v>28</v>
      </c>
      <c r="C28" s="14" t="s">
        <v>29</v>
      </c>
      <c r="D28" s="25" t="str">
        <f t="shared" si="0"/>
        <v>FN25-26-02387</v>
      </c>
      <c r="E28" s="16">
        <v>45943</v>
      </c>
      <c r="F28" s="9" t="str">
        <f t="shared" si="1"/>
        <v>Ajay</v>
      </c>
      <c r="G28" s="18" t="str">
        <f t="shared" si="2"/>
        <v>SF0042441</v>
      </c>
      <c r="H28" s="18" t="str">
        <f t="shared" si="3"/>
        <v>Branch Manager</v>
      </c>
      <c r="I28" s="19" t="s">
        <v>80</v>
      </c>
      <c r="J28" s="19" t="s">
        <v>87</v>
      </c>
      <c r="K28" s="19" t="s">
        <v>88</v>
      </c>
      <c r="L28" s="20">
        <v>356037501</v>
      </c>
      <c r="M28" s="20"/>
      <c r="N28" s="16" t="s">
        <v>83</v>
      </c>
      <c r="O28" s="21">
        <v>42000</v>
      </c>
      <c r="P28" s="21">
        <v>2240</v>
      </c>
      <c r="Q28" s="22" t="s">
        <v>38</v>
      </c>
      <c r="R28" s="23">
        <v>45935</v>
      </c>
      <c r="S28" s="21">
        <v>2240</v>
      </c>
      <c r="T28" s="21">
        <v>2240</v>
      </c>
      <c r="U28" s="21">
        <v>0</v>
      </c>
      <c r="V28" s="27">
        <v>0</v>
      </c>
      <c r="W28" s="27">
        <f t="shared" si="6"/>
        <v>0</v>
      </c>
      <c r="X28" s="27"/>
      <c r="Y28" s="27"/>
      <c r="Z28" s="27"/>
      <c r="AA28" s="9" t="s">
        <v>45</v>
      </c>
      <c r="AB28" s="24" t="s">
        <v>84</v>
      </c>
    </row>
    <row r="29" spans="1:28" x14ac:dyDescent="0.35">
      <c r="A29" s="7">
        <v>25</v>
      </c>
      <c r="B29" s="13" t="s">
        <v>28</v>
      </c>
      <c r="C29" s="14" t="s">
        <v>29</v>
      </c>
      <c r="D29" s="25" t="str">
        <f t="shared" si="0"/>
        <v>FN25-26-02387</v>
      </c>
      <c r="E29" s="16">
        <v>45943</v>
      </c>
      <c r="F29" s="9" t="str">
        <f t="shared" si="1"/>
        <v>Ajay</v>
      </c>
      <c r="G29" s="18" t="str">
        <f t="shared" si="2"/>
        <v>SF0042441</v>
      </c>
      <c r="H29" s="18" t="str">
        <f t="shared" si="3"/>
        <v>Branch Manager</v>
      </c>
      <c r="I29" s="19" t="s">
        <v>80</v>
      </c>
      <c r="J29" s="19" t="s">
        <v>89</v>
      </c>
      <c r="K29" s="19" t="s">
        <v>90</v>
      </c>
      <c r="L29" s="20">
        <v>356085143</v>
      </c>
      <c r="M29" s="20"/>
      <c r="N29" s="16" t="s">
        <v>83</v>
      </c>
      <c r="O29" s="21">
        <v>42000</v>
      </c>
      <c r="P29" s="21">
        <v>2240</v>
      </c>
      <c r="Q29" s="22" t="s">
        <v>38</v>
      </c>
      <c r="R29" s="23">
        <v>45935</v>
      </c>
      <c r="S29" s="21">
        <v>2240</v>
      </c>
      <c r="T29" s="21">
        <v>2240</v>
      </c>
      <c r="U29" s="21">
        <v>0</v>
      </c>
      <c r="V29" s="27">
        <v>0</v>
      </c>
      <c r="W29" s="27">
        <f t="shared" si="6"/>
        <v>0</v>
      </c>
      <c r="X29" s="27"/>
      <c r="Y29" s="27"/>
      <c r="Z29" s="27"/>
      <c r="AA29" s="9" t="s">
        <v>45</v>
      </c>
      <c r="AB29" s="24" t="s">
        <v>84</v>
      </c>
    </row>
    <row r="30" spans="1:28" x14ac:dyDescent="0.35">
      <c r="A30" s="7">
        <v>26</v>
      </c>
      <c r="B30" s="13" t="s">
        <v>28</v>
      </c>
      <c r="C30" s="14" t="s">
        <v>29</v>
      </c>
      <c r="D30" s="25" t="str">
        <f t="shared" si="0"/>
        <v>FN25-26-02387</v>
      </c>
      <c r="E30" s="16">
        <v>45943</v>
      </c>
      <c r="F30" s="9" t="str">
        <f t="shared" si="1"/>
        <v>Ajay</v>
      </c>
      <c r="G30" s="18" t="str">
        <f t="shared" si="2"/>
        <v>SF0042441</v>
      </c>
      <c r="H30" s="18" t="str">
        <f t="shared" si="3"/>
        <v>Branch Manager</v>
      </c>
      <c r="I30" s="19" t="s">
        <v>80</v>
      </c>
      <c r="J30" s="19" t="s">
        <v>91</v>
      </c>
      <c r="K30" s="19" t="s">
        <v>92</v>
      </c>
      <c r="L30" s="20">
        <v>356088487</v>
      </c>
      <c r="M30" s="20"/>
      <c r="N30" s="16" t="s">
        <v>83</v>
      </c>
      <c r="O30" s="21">
        <v>42000</v>
      </c>
      <c r="P30" s="21">
        <v>2240</v>
      </c>
      <c r="Q30" s="22" t="s">
        <v>38</v>
      </c>
      <c r="R30" s="23">
        <v>45935</v>
      </c>
      <c r="S30" s="21">
        <v>2240</v>
      </c>
      <c r="T30" s="21">
        <v>2240</v>
      </c>
      <c r="U30" s="21">
        <v>0</v>
      </c>
      <c r="V30" s="27">
        <v>0</v>
      </c>
      <c r="W30" s="27">
        <f t="shared" si="6"/>
        <v>0</v>
      </c>
      <c r="X30" s="27"/>
      <c r="Y30" s="27"/>
      <c r="Z30" s="27"/>
      <c r="AA30" s="9" t="s">
        <v>45</v>
      </c>
      <c r="AB30" s="24" t="s">
        <v>84</v>
      </c>
    </row>
    <row r="31" spans="1:28" x14ac:dyDescent="0.35">
      <c r="A31" s="7">
        <v>27</v>
      </c>
      <c r="B31" s="13" t="s">
        <v>28</v>
      </c>
      <c r="C31" s="14" t="s">
        <v>29</v>
      </c>
      <c r="D31" s="25" t="str">
        <f t="shared" si="0"/>
        <v>FN25-26-02387</v>
      </c>
      <c r="E31" s="16">
        <v>45943</v>
      </c>
      <c r="F31" s="9" t="str">
        <f t="shared" si="1"/>
        <v>Ajay</v>
      </c>
      <c r="G31" s="18" t="str">
        <f t="shared" si="2"/>
        <v>SF0042441</v>
      </c>
      <c r="H31" s="18" t="str">
        <f t="shared" si="3"/>
        <v>Branch Manager</v>
      </c>
      <c r="I31" s="19" t="s">
        <v>80</v>
      </c>
      <c r="J31" s="19" t="s">
        <v>93</v>
      </c>
      <c r="K31" s="19" t="s">
        <v>94</v>
      </c>
      <c r="L31" s="20">
        <v>357829433</v>
      </c>
      <c r="M31" s="20"/>
      <c r="N31" s="16" t="s">
        <v>95</v>
      </c>
      <c r="O31" s="21">
        <v>42000</v>
      </c>
      <c r="P31" s="21">
        <v>2240</v>
      </c>
      <c r="Q31" s="22" t="s">
        <v>38</v>
      </c>
      <c r="R31" s="23">
        <v>45935</v>
      </c>
      <c r="S31" s="21">
        <v>2240</v>
      </c>
      <c r="T31" s="21">
        <v>2240</v>
      </c>
      <c r="U31" s="21">
        <v>0</v>
      </c>
      <c r="V31" s="27">
        <v>0</v>
      </c>
      <c r="W31" s="27">
        <f t="shared" si="6"/>
        <v>0</v>
      </c>
      <c r="X31" s="27"/>
      <c r="Y31" s="27"/>
      <c r="Z31" s="27"/>
      <c r="AA31" s="9" t="s">
        <v>45</v>
      </c>
      <c r="AB31" s="24" t="s">
        <v>84</v>
      </c>
    </row>
    <row r="32" spans="1:28" x14ac:dyDescent="0.35">
      <c r="A32" s="7">
        <v>28</v>
      </c>
      <c r="B32" s="13" t="s">
        <v>28</v>
      </c>
      <c r="C32" s="14" t="s">
        <v>29</v>
      </c>
      <c r="D32" s="25" t="str">
        <f t="shared" si="0"/>
        <v>FN25-26-02387</v>
      </c>
      <c r="E32" s="16">
        <v>45943</v>
      </c>
      <c r="F32" s="9" t="str">
        <f t="shared" si="1"/>
        <v>Ajay</v>
      </c>
      <c r="G32" s="18" t="str">
        <f t="shared" si="2"/>
        <v>SF0042441</v>
      </c>
      <c r="H32" s="18" t="str">
        <f t="shared" si="3"/>
        <v>Branch Manager</v>
      </c>
      <c r="I32" s="19" t="s">
        <v>80</v>
      </c>
      <c r="J32" s="19" t="s">
        <v>96</v>
      </c>
      <c r="K32" s="19" t="s">
        <v>97</v>
      </c>
      <c r="L32" s="20">
        <v>357829994</v>
      </c>
      <c r="M32" s="20"/>
      <c r="N32" s="16" t="s">
        <v>95</v>
      </c>
      <c r="O32" s="21">
        <v>42000</v>
      </c>
      <c r="P32" s="21">
        <v>2240</v>
      </c>
      <c r="Q32" s="22" t="s">
        <v>38</v>
      </c>
      <c r="R32" s="23">
        <v>45935</v>
      </c>
      <c r="S32" s="21">
        <v>2240</v>
      </c>
      <c r="T32" s="21">
        <v>2240</v>
      </c>
      <c r="U32" s="21">
        <v>0</v>
      </c>
      <c r="V32" s="27">
        <v>0</v>
      </c>
      <c r="W32" s="27">
        <f t="shared" si="6"/>
        <v>0</v>
      </c>
      <c r="X32" s="27"/>
      <c r="Y32" s="27"/>
      <c r="Z32" s="27"/>
      <c r="AA32" s="9" t="s">
        <v>45</v>
      </c>
      <c r="AB32" s="24" t="s">
        <v>84</v>
      </c>
    </row>
    <row r="33" spans="1:28" x14ac:dyDescent="0.35">
      <c r="A33" s="7">
        <v>29</v>
      </c>
      <c r="B33" s="13" t="s">
        <v>28</v>
      </c>
      <c r="C33" s="14" t="s">
        <v>29</v>
      </c>
      <c r="D33" s="25" t="str">
        <f t="shared" si="0"/>
        <v>FN25-26-02387</v>
      </c>
      <c r="E33" s="16">
        <v>45943</v>
      </c>
      <c r="F33" s="9" t="str">
        <f t="shared" si="1"/>
        <v>Ajay</v>
      </c>
      <c r="G33" s="18" t="str">
        <f t="shared" si="2"/>
        <v>SF0042441</v>
      </c>
      <c r="H33" s="18" t="str">
        <f t="shared" si="3"/>
        <v>Branch Manager</v>
      </c>
      <c r="I33" s="19" t="s">
        <v>80</v>
      </c>
      <c r="J33" s="19" t="s">
        <v>98</v>
      </c>
      <c r="K33" s="19" t="s">
        <v>99</v>
      </c>
      <c r="L33" s="20">
        <v>358020805</v>
      </c>
      <c r="M33" s="20"/>
      <c r="N33" s="16" t="s">
        <v>95</v>
      </c>
      <c r="O33" s="21">
        <v>42000</v>
      </c>
      <c r="P33" s="21">
        <v>2240</v>
      </c>
      <c r="Q33" s="22" t="s">
        <v>38</v>
      </c>
      <c r="R33" s="23">
        <v>45935</v>
      </c>
      <c r="S33" s="21">
        <v>2240</v>
      </c>
      <c r="T33" s="21">
        <v>2240</v>
      </c>
      <c r="U33" s="21">
        <v>0</v>
      </c>
      <c r="V33" s="27">
        <v>0</v>
      </c>
      <c r="W33" s="27">
        <f t="shared" si="6"/>
        <v>0</v>
      </c>
      <c r="X33" s="27"/>
      <c r="Y33" s="27"/>
      <c r="Z33" s="27"/>
      <c r="AA33" s="9" t="s">
        <v>45</v>
      </c>
      <c r="AB33" s="24" t="s">
        <v>84</v>
      </c>
    </row>
    <row r="34" spans="1:28" x14ac:dyDescent="0.35">
      <c r="A34" s="7">
        <v>30</v>
      </c>
      <c r="B34" s="13" t="s">
        <v>28</v>
      </c>
      <c r="C34" s="14" t="s">
        <v>29</v>
      </c>
      <c r="D34" s="25" t="str">
        <f t="shared" si="0"/>
        <v>FN25-26-02387</v>
      </c>
      <c r="E34" s="16">
        <v>45943</v>
      </c>
      <c r="F34" s="9" t="str">
        <f t="shared" si="1"/>
        <v>Ajay</v>
      </c>
      <c r="G34" s="18" t="str">
        <f t="shared" si="2"/>
        <v>SF0042441</v>
      </c>
      <c r="H34" s="18" t="str">
        <f t="shared" si="3"/>
        <v>Branch Manager</v>
      </c>
      <c r="I34" s="19" t="s">
        <v>80</v>
      </c>
      <c r="J34" s="19" t="s">
        <v>100</v>
      </c>
      <c r="K34" s="19" t="s">
        <v>101</v>
      </c>
      <c r="L34" s="20">
        <v>358020822</v>
      </c>
      <c r="M34" s="20"/>
      <c r="N34" s="16" t="s">
        <v>95</v>
      </c>
      <c r="O34" s="21">
        <v>42000</v>
      </c>
      <c r="P34" s="21">
        <v>2240</v>
      </c>
      <c r="Q34" s="22" t="s">
        <v>38</v>
      </c>
      <c r="R34" s="23">
        <v>45935</v>
      </c>
      <c r="S34" s="21">
        <v>2240</v>
      </c>
      <c r="T34" s="21">
        <v>2240</v>
      </c>
      <c r="U34" s="21">
        <v>0</v>
      </c>
      <c r="V34" s="27">
        <v>0</v>
      </c>
      <c r="W34" s="27">
        <f t="shared" si="6"/>
        <v>0</v>
      </c>
      <c r="X34" s="27"/>
      <c r="Y34" s="27"/>
      <c r="Z34" s="27"/>
      <c r="AA34" s="9" t="s">
        <v>45</v>
      </c>
      <c r="AB34" s="24" t="s">
        <v>84</v>
      </c>
    </row>
    <row r="35" spans="1:28" x14ac:dyDescent="0.35">
      <c r="A35" s="7">
        <v>31</v>
      </c>
      <c r="B35" s="13" t="s">
        <v>28</v>
      </c>
      <c r="C35" s="14" t="s">
        <v>29</v>
      </c>
      <c r="D35" s="25" t="str">
        <f t="shared" si="0"/>
        <v>FN25-26-02387</v>
      </c>
      <c r="E35" s="16">
        <v>45943</v>
      </c>
      <c r="F35" s="9" t="str">
        <f t="shared" si="1"/>
        <v>Ajay</v>
      </c>
      <c r="G35" s="18" t="str">
        <f t="shared" si="2"/>
        <v>SF0042441</v>
      </c>
      <c r="H35" s="18" t="str">
        <f t="shared" si="3"/>
        <v>Branch Manager</v>
      </c>
      <c r="I35" s="19" t="s">
        <v>80</v>
      </c>
      <c r="J35" s="19" t="s">
        <v>102</v>
      </c>
      <c r="K35" s="19" t="s">
        <v>103</v>
      </c>
      <c r="L35" s="20">
        <v>358020869</v>
      </c>
      <c r="M35" s="20"/>
      <c r="N35" s="16" t="s">
        <v>95</v>
      </c>
      <c r="O35" s="21">
        <v>42000</v>
      </c>
      <c r="P35" s="21">
        <v>2240</v>
      </c>
      <c r="Q35" s="22" t="s">
        <v>38</v>
      </c>
      <c r="R35" s="23">
        <v>45935</v>
      </c>
      <c r="S35" s="21">
        <v>2240</v>
      </c>
      <c r="T35" s="21">
        <v>2240</v>
      </c>
      <c r="U35" s="21">
        <v>0</v>
      </c>
      <c r="V35" s="27">
        <v>0</v>
      </c>
      <c r="W35" s="27">
        <f t="shared" si="6"/>
        <v>0</v>
      </c>
      <c r="X35" s="27"/>
      <c r="Y35" s="27"/>
      <c r="Z35" s="27"/>
      <c r="AA35" s="9" t="s">
        <v>45</v>
      </c>
      <c r="AB35" s="24" t="s">
        <v>84</v>
      </c>
    </row>
    <row r="36" spans="1:28" x14ac:dyDescent="0.35">
      <c r="A36" s="7">
        <v>32</v>
      </c>
      <c r="B36" s="13" t="s">
        <v>28</v>
      </c>
      <c r="C36" s="14" t="s">
        <v>29</v>
      </c>
      <c r="D36" s="25" t="str">
        <f t="shared" si="0"/>
        <v>FN25-26-02387</v>
      </c>
      <c r="E36" s="16">
        <v>45943</v>
      </c>
      <c r="F36" s="9" t="str">
        <f t="shared" si="1"/>
        <v>Ajay</v>
      </c>
      <c r="G36" s="18" t="str">
        <f t="shared" si="2"/>
        <v>SF0042441</v>
      </c>
      <c r="H36" s="18" t="str">
        <f t="shared" si="3"/>
        <v>Branch Manager</v>
      </c>
      <c r="I36" s="19" t="s">
        <v>80</v>
      </c>
      <c r="J36" s="19" t="s">
        <v>89</v>
      </c>
      <c r="K36" s="19" t="s">
        <v>90</v>
      </c>
      <c r="L36" s="20">
        <v>359018129</v>
      </c>
      <c r="M36" s="20"/>
      <c r="N36" s="16" t="s">
        <v>104</v>
      </c>
      <c r="O36" s="21">
        <v>40000</v>
      </c>
      <c r="P36" s="21">
        <v>2680</v>
      </c>
      <c r="Q36" s="22" t="s">
        <v>38</v>
      </c>
      <c r="R36" s="23">
        <v>45935</v>
      </c>
      <c r="S36" s="21">
        <v>2680</v>
      </c>
      <c r="T36" s="21">
        <v>2680</v>
      </c>
      <c r="U36" s="21">
        <v>0</v>
      </c>
      <c r="V36" s="27">
        <v>0</v>
      </c>
      <c r="W36" s="27">
        <f t="shared" si="6"/>
        <v>0</v>
      </c>
      <c r="X36" s="27"/>
      <c r="Y36" s="27"/>
      <c r="Z36" s="27"/>
      <c r="AA36" s="9" t="s">
        <v>45</v>
      </c>
      <c r="AB36" s="24" t="s">
        <v>105</v>
      </c>
    </row>
    <row r="37" spans="1:28" x14ac:dyDescent="0.35">
      <c r="A37" s="7">
        <v>33</v>
      </c>
      <c r="B37" s="13" t="s">
        <v>28</v>
      </c>
      <c r="C37" s="14" t="s">
        <v>29</v>
      </c>
      <c r="D37" s="25" t="str">
        <f t="shared" si="0"/>
        <v>FN25-26-02387</v>
      </c>
      <c r="E37" s="16">
        <v>45943</v>
      </c>
      <c r="F37" s="9" t="str">
        <f t="shared" si="1"/>
        <v>Ajay</v>
      </c>
      <c r="G37" s="18" t="str">
        <f t="shared" si="2"/>
        <v>SF0042441</v>
      </c>
      <c r="H37" s="18" t="str">
        <f t="shared" si="3"/>
        <v>Branch Manager</v>
      </c>
      <c r="I37" s="19" t="s">
        <v>106</v>
      </c>
      <c r="J37" s="19" t="s">
        <v>107</v>
      </c>
      <c r="K37" s="19" t="s">
        <v>108</v>
      </c>
      <c r="L37" s="20">
        <v>357230783</v>
      </c>
      <c r="M37" s="20"/>
      <c r="N37" s="16" t="s">
        <v>109</v>
      </c>
      <c r="O37" s="21">
        <v>42000</v>
      </c>
      <c r="P37" s="21">
        <v>2240</v>
      </c>
      <c r="Q37" s="22" t="s">
        <v>38</v>
      </c>
      <c r="R37" s="23">
        <v>45938</v>
      </c>
      <c r="S37" s="21">
        <v>2240</v>
      </c>
      <c r="T37" s="21">
        <v>0</v>
      </c>
      <c r="U37" s="21">
        <v>0</v>
      </c>
      <c r="V37" s="27">
        <v>2240</v>
      </c>
      <c r="W37" s="27">
        <f t="shared" si="6"/>
        <v>2240</v>
      </c>
      <c r="X37" s="27" t="s">
        <v>121</v>
      </c>
      <c r="Y37" s="27"/>
      <c r="Z37" s="27"/>
      <c r="AA37" s="9" t="s">
        <v>45</v>
      </c>
      <c r="AB37" s="24"/>
    </row>
    <row r="38" spans="1:28" x14ac:dyDescent="0.35">
      <c r="A38" s="7">
        <v>34</v>
      </c>
      <c r="B38" s="13" t="s">
        <v>28</v>
      </c>
      <c r="C38" s="14" t="s">
        <v>29</v>
      </c>
      <c r="D38" s="25" t="str">
        <f t="shared" si="0"/>
        <v>FN25-26-02387</v>
      </c>
      <c r="E38" s="16">
        <v>45943</v>
      </c>
      <c r="F38" s="9" t="str">
        <f t="shared" si="1"/>
        <v>Ajay</v>
      </c>
      <c r="G38" s="18" t="str">
        <f t="shared" si="2"/>
        <v>SF0042441</v>
      </c>
      <c r="H38" s="18" t="str">
        <f t="shared" si="3"/>
        <v>Branch Manager</v>
      </c>
      <c r="I38" s="19" t="s">
        <v>106</v>
      </c>
      <c r="J38" s="19" t="s">
        <v>110</v>
      </c>
      <c r="K38" s="19" t="s">
        <v>111</v>
      </c>
      <c r="L38" s="20">
        <v>357230913</v>
      </c>
      <c r="M38" s="20"/>
      <c r="N38" s="16" t="s">
        <v>109</v>
      </c>
      <c r="O38" s="21">
        <v>42000</v>
      </c>
      <c r="P38" s="21">
        <v>2240</v>
      </c>
      <c r="Q38" s="22" t="s">
        <v>38</v>
      </c>
      <c r="R38" s="23">
        <v>45938</v>
      </c>
      <c r="S38" s="21">
        <v>2240</v>
      </c>
      <c r="T38" s="21">
        <v>2240</v>
      </c>
      <c r="U38" s="21">
        <v>0</v>
      </c>
      <c r="V38" s="27">
        <v>0</v>
      </c>
      <c r="W38" s="27">
        <f t="shared" si="6"/>
        <v>0</v>
      </c>
      <c r="X38" s="27"/>
      <c r="Y38" s="27"/>
      <c r="Z38" s="27"/>
      <c r="AA38" s="9" t="s">
        <v>45</v>
      </c>
      <c r="AB38" s="24" t="s">
        <v>112</v>
      </c>
    </row>
    <row r="39" spans="1:28" x14ac:dyDescent="0.35">
      <c r="A39" s="7">
        <v>35</v>
      </c>
      <c r="B39" s="13" t="s">
        <v>28</v>
      </c>
      <c r="C39" s="14" t="s">
        <v>29</v>
      </c>
      <c r="D39" s="25" t="str">
        <f t="shared" si="0"/>
        <v>FN25-26-02387</v>
      </c>
      <c r="E39" s="16">
        <v>45943</v>
      </c>
      <c r="F39" s="9" t="str">
        <f t="shared" si="1"/>
        <v>Ajay</v>
      </c>
      <c r="G39" s="18" t="str">
        <f t="shared" si="2"/>
        <v>SF0042441</v>
      </c>
      <c r="H39" s="18" t="str">
        <f t="shared" si="3"/>
        <v>Branch Manager</v>
      </c>
      <c r="I39" s="19" t="s">
        <v>106</v>
      </c>
      <c r="J39" s="19" t="s">
        <v>113</v>
      </c>
      <c r="K39" s="19" t="s">
        <v>114</v>
      </c>
      <c r="L39" s="20">
        <v>357369772</v>
      </c>
      <c r="M39" s="20"/>
      <c r="N39" s="16" t="s">
        <v>109</v>
      </c>
      <c r="O39" s="21">
        <v>42000</v>
      </c>
      <c r="P39" s="21">
        <v>2240</v>
      </c>
      <c r="Q39" s="22" t="s">
        <v>38</v>
      </c>
      <c r="R39" s="23">
        <v>45938</v>
      </c>
      <c r="S39" s="21">
        <v>2240</v>
      </c>
      <c r="T39" s="21">
        <v>0</v>
      </c>
      <c r="U39" s="21">
        <v>0</v>
      </c>
      <c r="V39" s="27">
        <v>2240</v>
      </c>
      <c r="W39" s="27">
        <f t="shared" si="6"/>
        <v>2240</v>
      </c>
      <c r="X39" s="27" t="s">
        <v>121</v>
      </c>
      <c r="Y39" s="27"/>
      <c r="Z39" s="27"/>
      <c r="AA39" s="9" t="s">
        <v>45</v>
      </c>
      <c r="AB39" s="24"/>
    </row>
    <row r="40" spans="1:28" x14ac:dyDescent="0.35">
      <c r="A40" s="7">
        <v>36</v>
      </c>
      <c r="B40" s="13" t="s">
        <v>28</v>
      </c>
      <c r="C40" s="14" t="s">
        <v>29</v>
      </c>
      <c r="D40" s="25" t="str">
        <f t="shared" si="0"/>
        <v>FN25-26-02387</v>
      </c>
      <c r="E40" s="16">
        <v>45943</v>
      </c>
      <c r="F40" s="9" t="str">
        <f t="shared" si="1"/>
        <v>Ajay</v>
      </c>
      <c r="G40" s="18" t="str">
        <f t="shared" si="2"/>
        <v>SF0042441</v>
      </c>
      <c r="H40" s="18" t="str">
        <f t="shared" si="3"/>
        <v>Branch Manager</v>
      </c>
      <c r="I40" s="19" t="s">
        <v>106</v>
      </c>
      <c r="J40" s="19" t="s">
        <v>115</v>
      </c>
      <c r="K40" s="19" t="s">
        <v>116</v>
      </c>
      <c r="L40" s="20">
        <v>357369809</v>
      </c>
      <c r="M40" s="20"/>
      <c r="N40" s="16" t="s">
        <v>109</v>
      </c>
      <c r="O40" s="21">
        <v>42000</v>
      </c>
      <c r="P40" s="21">
        <v>2240</v>
      </c>
      <c r="Q40" s="22" t="s">
        <v>38</v>
      </c>
      <c r="R40" s="23">
        <v>45938</v>
      </c>
      <c r="S40" s="21">
        <v>2240</v>
      </c>
      <c r="T40" s="21">
        <v>0</v>
      </c>
      <c r="U40" s="21">
        <v>0</v>
      </c>
      <c r="V40" s="27">
        <v>2240</v>
      </c>
      <c r="W40" s="27">
        <f t="shared" si="6"/>
        <v>2240</v>
      </c>
      <c r="X40" s="27" t="s">
        <v>121</v>
      </c>
      <c r="Y40" s="27"/>
      <c r="Z40" s="27"/>
      <c r="AA40" s="9" t="s">
        <v>45</v>
      </c>
      <c r="AB40" s="24"/>
    </row>
    <row r="43" spans="1:28" x14ac:dyDescent="0.35">
      <c r="U43" s="30">
        <f>SUM(S4:S40)</f>
        <v>190286</v>
      </c>
    </row>
    <row r="44" spans="1:28" x14ac:dyDescent="0.35">
      <c r="S44" s="30" t="s">
        <v>123</v>
      </c>
      <c r="T44" s="30">
        <f>SUM(S44:S57)</f>
        <v>136290.81</v>
      </c>
      <c r="U44" s="31">
        <f>U43-Z7</f>
        <v>168586</v>
      </c>
    </row>
    <row r="45" spans="1:28" x14ac:dyDescent="0.35">
      <c r="S45">
        <v>18556.849999999999</v>
      </c>
      <c r="T45" s="30">
        <f>SUM(T4:T40)</f>
        <v>27320</v>
      </c>
      <c r="U45" s="31">
        <f>-Z18</f>
        <v>0.40999999999985448</v>
      </c>
    </row>
    <row r="46" spans="1:28" x14ac:dyDescent="0.35">
      <c r="S46">
        <v>16888.61</v>
      </c>
      <c r="T46" s="31">
        <f>Z25+Z24+Z16</f>
        <v>4975.6000000000022</v>
      </c>
      <c r="U46" s="30"/>
    </row>
    <row r="47" spans="1:28" x14ac:dyDescent="0.35">
      <c r="S47">
        <v>21863.41</v>
      </c>
      <c r="T47" s="30"/>
      <c r="U47" s="30"/>
    </row>
    <row r="48" spans="1:28" x14ac:dyDescent="0.35">
      <c r="S48">
        <v>4500</v>
      </c>
      <c r="T48" s="30">
        <f>SUM(T44:T46)</f>
        <v>168586.41</v>
      </c>
      <c r="U48" s="30">
        <f>SUM(U44:U46)</f>
        <v>168586.41</v>
      </c>
    </row>
    <row r="49" spans="19:19" x14ac:dyDescent="0.35">
      <c r="S49">
        <v>2240</v>
      </c>
    </row>
    <row r="50" spans="19:19" x14ac:dyDescent="0.35">
      <c r="S50">
        <v>27861.94</v>
      </c>
    </row>
    <row r="51" spans="19:19" x14ac:dyDescent="0.35">
      <c r="S51">
        <v>12400</v>
      </c>
    </row>
    <row r="52" spans="19:19" x14ac:dyDescent="0.35">
      <c r="S52">
        <v>2240</v>
      </c>
    </row>
    <row r="53" spans="19:19" x14ac:dyDescent="0.35">
      <c r="S53">
        <v>2260</v>
      </c>
    </row>
    <row r="54" spans="19:19" x14ac:dyDescent="0.35">
      <c r="S54">
        <v>2240</v>
      </c>
    </row>
    <row r="55" spans="19:19" x14ac:dyDescent="0.35">
      <c r="S55">
        <v>2240</v>
      </c>
    </row>
    <row r="56" spans="19:19" x14ac:dyDescent="0.35">
      <c r="S56">
        <v>20760</v>
      </c>
    </row>
    <row r="57" spans="19:19" x14ac:dyDescent="0.35">
      <c r="S57">
        <v>2240</v>
      </c>
    </row>
  </sheetData>
  <conditionalFormatting sqref="L5:M40">
    <cfRule type="duplicateValues" dxfId="1" priority="3" stopIfTrue="1"/>
  </conditionalFormatting>
  <conditionalFormatting sqref="L1:M1048576">
    <cfRule type="duplicateValues" dxfId="0" priority="1"/>
  </conditionalFormatting>
  <dataValidations count="9">
    <dataValidation type="custom" allowBlank="1" showInputMessage="1" showErrorMessage="1" error="Enter Valid date_x000a_" sqref="E6" xr:uid="{DCB0F772-2CA2-4CBC-B156-01A79B49711E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N5:N40" xr:uid="{F2C1793B-1F83-4BAE-867D-BA618E2D5675}">
      <formula1>42370</formula1>
      <formula2>47848</formula2>
    </dataValidation>
    <dataValidation type="custom" allowBlank="1" showInputMessage="1" showErrorMessage="1" error="Enter Valid Date_x000a_" sqref="E5" xr:uid="{2C60BF5E-791F-4C1B-B114-36412D234A88}">
      <formula1>ISNUMBER(E5) * (E5&gt;=DATE(2023,10,1)) * (E5&lt;=DATE(2031,12,31)) * (INT(E5)=E5)</formula1>
    </dataValidation>
    <dataValidation type="custom" allowBlank="1" showInputMessage="1" showErrorMessage="1" sqref="E7:E40" xr:uid="{923D2133-E92B-49EC-A837-92D15ECB3836}">
      <formula1>ISNUMBER(E7) * (E7&gt;=DATE(2023,10,1)) * (E7&lt;=DATE(2031,12,31)) * (INT(E7)=E7)</formula1>
    </dataValidation>
    <dataValidation type="date" allowBlank="1" showInputMessage="1" showErrorMessage="1" sqref="N4" xr:uid="{5FD2F398-A6E4-4D14-86AA-A5EEE5479880}">
      <formula1>36526</formula1>
      <formula2>47848</formula2>
    </dataValidation>
    <dataValidation type="list" allowBlank="1" showInputMessage="1" showErrorMessage="1" sqref="Q5:Q40" xr:uid="{570CE8F3-CDF4-4A38-B82C-3C0A736F25F9}">
      <formula1>Type</formula1>
    </dataValidation>
    <dataValidation type="list" allowBlank="1" showInputMessage="1" showErrorMessage="1" sqref="AA5:AA40" xr:uid="{243307FB-4337-4D61-9096-461C94FA30A9}">
      <formula1>"Loan Card,Digital Payment,Cash Receipt,Borrower Written Statement,Deliquent Staff Written Statement,Center Meeting Register,Hand Written Receipt"</formula1>
    </dataValidation>
    <dataValidation allowBlank="1" showErrorMessage="1" sqref="C5 B5:B40" xr:uid="{BF2E1156-33AC-4A8F-AFBF-3452CD0D87AD}"/>
    <dataValidation type="date" operator="lessThanOrEqual" allowBlank="1" showInputMessage="1" showErrorMessage="1" errorTitle="Incorrect date Entered" error="Enter in Valid Date Format_x000a_ " promptTitle="Enter Valid Date" sqref="R5:R40" xr:uid="{2347CD72-C198-4C7D-B2C6-08E8C8F5A5A1}">
      <formula1>IF(ISNUMBER(DATE(RIGHT(E5,4),MONTH(LEFT(MID(E5,4,3),2)&amp;"1"),LEFT(E5,2))),E5,9^9)</formula1>
    </dataValidation>
  </dataValidations>
  <hyperlinks>
    <hyperlink ref="E3" location="'Fraud Investigation Report'!G5" display="Home" xr:uid="{3E62DADB-0B73-43AD-B81B-0658D061D9BF}"/>
    <hyperlink ref="V3" location="'Fraud Investigation Report'!G5" display="Home" xr:uid="{3A923E47-4438-42B6-B190-BBB15E5C6473}"/>
    <hyperlink ref="F3" location="'Loan Outstanding Report'!BG5" display="Loan O/s Report" xr:uid="{8238BA68-FD66-48AC-8BD0-27499BE90896}"/>
    <hyperlink ref="AA3" location="'Loan Outstanding Report'!BG5" display="Loan O/s Report" xr:uid="{674FD129-EB27-4B6F-BCAD-E3E213A91CA2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2FCCE-8A23-40B7-B180-41F342ABCE54}">
  <dimension ref="A1"/>
  <sheetViews>
    <sheetView tabSelected="1" topLeftCell="A19" workbookViewId="0">
      <selection activeCell="B32" sqref="B32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2025-12-04T09:42:22Z</dcterms:created>
  <dcterms:modified xsi:type="dcterms:W3CDTF">2025-12-04T11:14:21Z</dcterms:modified>
</cp:coreProperties>
</file>