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Charadano CSS 111392/"/>
    </mc:Choice>
  </mc:AlternateContent>
  <xr:revisionPtr revIDLastSave="66" documentId="13_ncr:1_{CD50A6E3-1677-42D0-8995-89C2BB86BAC1}" xr6:coauthVersionLast="47" xr6:coauthVersionMax="47" xr10:uidLastSave="{CCDBD6AA-4EC3-4310-ABB3-6FE9D48D815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<sst xmlns="http://schemas.openxmlformats.org/spreadsheetml/2006/main" count="351" uniqueCount="302">
  <si>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</si>
  <si>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</si>
  <si>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</si>
  <si>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</si>
  <si>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</si>
  <si>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</si>
  <si>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</si>
  <si>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</si>
  <si>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</si>
  <si>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</si>
  <si>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</si>
  <si>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</si>
  <si>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</si>
  <si>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</si>
  <si>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</si>
  <si>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</si>
  <si>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</si>
  <si>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</si>
  <si>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</si>
  <si>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</si>
  <si>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</si>
  <si>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</si>
  <si>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</si>
  <si>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</si>
  <si>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</si>
  <si>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</si>
  <si>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</si>
  <si>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</si>
  <si>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</si>
  <si>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</si>
  <si>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</si>
  <si>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</si>
  <si>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</si>
  <si>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</si>
  <si>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</si>
  <si>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</si>
  <si>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</si>
  <si>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</si>
  <si>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</si>
  <si>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</si>
  <si>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</si>
  <si>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</si>
  <si>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</si>
  <si>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</si>
  <si>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</si>
  <si>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</si>
  <si>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</si>
  <si>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</si>
  <si>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</si>
  <si>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</si>
  <si>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</si>
  <si>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</si>
  <si>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</si>
  <si>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</si>
  <si>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</si>
  <si>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</si>
  <si>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</si>
  <si>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</si>
  <si>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</si>
  <si>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</si>
  <si>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</si>
  <si>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</si>
  <si>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</si>
  <si>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</si>
  <si>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</si>
  <si>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</si>
  <si>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</si>
  <si>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</si>
  <si>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</si>
  <si>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</si>
  <si>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</si>
  <si>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</si>
  <si>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</si>
  <si>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</si>
  <si>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</si>
  <si>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</si>
  <si>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</si>
  <si>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</si>
  <si>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</si>
  <si>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</si>
  <si>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</si>
  <si>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</si>
  <si>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</si>
  <si>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</si>
  <si>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</si>
  <si>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</si>
  <si>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</si>
  <si>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</si>
  <si>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</si>
  <si>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</si>
  <si>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</si>
  <si>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</si>
  <si>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</si>
  <si>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</si>
  <si>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</si>
  <si>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</si>
  <si>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</si>
  <si>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</si>
  <si>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</si>
  <si>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</si>
  <si>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</si>
  <si>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</si>
  <si>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</si>
  <si>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</si>
  <si>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</si>
  <si>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</si>
  <si>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</si>
  <si>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</si>
  <si>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</si>
  <si>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</si>
  <si>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</si>
  <si>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</si>
  <si>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</si>
  <si>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</si>
  <si>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</si>
  <si>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</si>
  <si>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</si>
  <si>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</si>
  <si>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</si>
  <si>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</si>
  <si>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</si>
  <si>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</si>
  <si>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</si>
  <si>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</si>
  <si>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</si>
  <si>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</si>
  <si>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</si>
  <si>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</si>
  <si>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</si>
  <si>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</si>
  <si>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</si>
  <si>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</si>
  <si>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</si>
  <si>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</si>
  <si>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</si>
  <si>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</si>
  <si>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</si>
  <si>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</si>
  <si>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</si>
  <si>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</si>
  <si>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</si>
  <si>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</si>
  <si>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</si>
  <si>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</si>
  <si>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</si>
  <si>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</si>
  <si>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</si>
  <si>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</si>
  <si>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</si>
  <si>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</si>
  <si>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</si>
  <si>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</si>
  <si>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</si>
  <si>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</si>
  <si>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</si>
  <si>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</si>
  <si>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</si>
  <si>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</si>
  <si>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</si>
  <si>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</si>
  <si>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</si>
  <si>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</si>
  <si>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</si>
  <si>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</si>
  <si>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</si>
  <si>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</si>
  <si>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</si>
  <si>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</si>
  <si>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</si>
  <si>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</si>
  <si>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</si>
  <si>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</si>
  <si>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</si>
  <si>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</si>
  <si>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</si>
  <si>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</si>
  <si>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</si>
  <si>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</si>
  <si>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</si>
  <si>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</si>
  <si>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</si>
  <si>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</si>
  <si>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</si>
  <si>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</si>
  <si>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</si>
  <si>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</si>
  <si>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</si>
  <si>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</si>
  <si>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</si>
  <si>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</si>
  <si>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</si>
  <si>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</si>
  <si>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</si>
  <si>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</si>
  <si>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</si>
  <si>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</si>
  <si>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</si>
  <si>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</si>
  <si>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</si>
  <si>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</si>
  <si>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</si>
  <si>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</si>
  <si>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</si>
  <si>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</si>
  <si>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</si>
  <si>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</si>
  <si>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</si>
  <si>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</si>
  <si>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</si>
  <si>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</si>
  <si>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</si>
  <si>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</si>
  <si>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</si>
  <si>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</si>
  <si>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</si>
  <si>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</si>
  <si>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</si>
  <si>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</si>
  <si>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</si>
  <si>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</si>
  <si>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</si>
  <si>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</si>
  <si>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</si>
  <si>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</si>
  <si>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</si>
  <si>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</si>
  <si>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</si>
  <si>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</si>
  <si>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</si>
  <si>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</si>
  <si>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</si>
  <si>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</si>
  <si>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</si>
  <si>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</si>
  <si>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</si>
  <si>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</si>
  <si>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</si>
  <si>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</si>
  <si>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</si>
  <si>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</si>
  <si>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</si>
  <si>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</si>
  <si>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</si>
  <si>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</si>
  <si>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</si>
  <si>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</si>
  <si>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</si>
  <si>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</si>
  <si>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BH3050</t>
  </si>
  <si>
    <t>Chauradano</t>
  </si>
  <si>
    <t>Kotwa</t>
  </si>
  <si>
    <t>Motihari</t>
  </si>
  <si>
    <t>Bihar</t>
  </si>
  <si>
    <t>Dual Staff</t>
  </si>
  <si>
    <t>G1</t>
  </si>
  <si>
    <t>Manish Kumar</t>
  </si>
  <si>
    <t>SF0098827</t>
  </si>
  <si>
    <t>Branch Manager</t>
  </si>
  <si>
    <t xml:space="preserve">Available &amp; Updated </t>
  </si>
  <si>
    <t>G2</t>
  </si>
  <si>
    <t>Subhash Paswan</t>
  </si>
  <si>
    <t>SF0097266</t>
  </si>
  <si>
    <t>Branch Quality Manager</t>
  </si>
  <si>
    <t>North</t>
  </si>
  <si>
    <t>Bihar-1</t>
  </si>
  <si>
    <t>Gola Pakadiya</t>
  </si>
  <si>
    <t>SF0090792</t>
  </si>
  <si>
    <t>Abhishek Kumar</t>
  </si>
  <si>
    <t>671862</t>
  </si>
  <si>
    <t>shankar 1</t>
  </si>
  <si>
    <t>Chetana</t>
  </si>
  <si>
    <t>SSF2773370</t>
  </si>
  <si>
    <t>OBC</t>
  </si>
  <si>
    <t>HINDU</t>
  </si>
  <si>
    <t>Agriculture &amp; Farming</t>
  </si>
  <si>
    <t>JYOTI KUMARI</t>
  </si>
  <si>
    <t>21-Mar-2024</t>
  </si>
  <si>
    <t>Fri</t>
  </si>
  <si>
    <t>2</t>
  </si>
  <si>
    <t>2.98 Yrs</t>
  </si>
  <si>
    <t>20 Sep 2022</t>
  </si>
  <si>
    <t>&gt; 2 to 4 Years</t>
  </si>
  <si>
    <t>10-May-2024</t>
  </si>
  <si>
    <t>09-Sep-2025</t>
  </si>
  <si>
    <t>Open</t>
  </si>
  <si>
    <t>Govind Kumar / SF0081789</t>
  </si>
  <si>
    <t>Jitendra Sah</t>
  </si>
  <si>
    <t>SF0072995</t>
  </si>
  <si>
    <t>Loan Officer</t>
  </si>
  <si>
    <t>Complaint Lodged</t>
  </si>
  <si>
    <t>IA</t>
  </si>
  <si>
    <t>Yogendra Kumar/SF0036293</t>
  </si>
  <si>
    <t>Ranjit Kuamr/SF0090200</t>
  </si>
  <si>
    <t>Rakesh Singh/
SF0007606</t>
  </si>
  <si>
    <t>Alok Raju/
SF0091403</t>
  </si>
  <si>
    <t>Terminated</t>
  </si>
  <si>
    <t>Loan Outstanding Report Detailed as on 13-Sep-2025</t>
  </si>
  <si>
    <t>Report generation date &amp; time: Saturday, September 13, 2025 8:45 AM</t>
  </si>
  <si>
    <t>1. Borrower paid her EMI of rs.4500/- through Cash to LO Jitendra  Sah on . Date 19-3-2024 LO posted one EMI to loan I'd 348874630 of Rs .2100 and rest amkunt kept with him and disbursed a new loan of Rs.52000 on 21-03-2024.Borrower known about whole senario .Borrower is making herself oversmart she wants that complete my OD by only paying 4500. Before this one more CSS FN25-26-01729 happened at that time she not shown us this screen shot .</t>
  </si>
  <si>
    <t>Completed-Report Submitted</t>
  </si>
  <si>
    <t>1. Borrower paid her EMI of rs.4500/- through Cash to LO Jitendra  Sah  on . Date 19-3-2024</t>
  </si>
  <si>
    <t>FN25-26-02389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</si>
</sst>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BH3050</v>
      </c>
      <c r="D5" s="63" t="str">
        <f>IF('Physical Cash at Safe'!D28="Yes", 'Physical Cash at Safe'!A4, 'Borrower Wise Details'!C5)</f>
        <v>Chauradano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45904</v>
      </c>
      <c r="H5" s="107" t="s">
        <v>290</v>
      </c>
      <c r="I5" s="61">
        <v>45926</v>
      </c>
      <c r="J5" s="74" t="str">
        <f>IF('Physical Cash at Safe'!D28="Yes",'Physical Cash at Safe'!E28,IF('Borrower Wise Details'!D5&lt;&gt;"",'Borrower Wise Details'!D5,""))</f>
        <v>FN25-26-02389</v>
      </c>
      <c r="K5" s="81">
        <v>1</v>
      </c>
      <c r="L5" s="82">
        <v>4500</v>
      </c>
      <c r="M5" s="82">
        <v>2100</v>
      </c>
      <c r="N5" s="82" t="s">
        <v>291</v>
      </c>
      <c r="O5" s="82" t="s">
        <v>292</v>
      </c>
      <c r="P5" s="82" t="s">
        <v>293</v>
      </c>
      <c r="Q5" s="82" t="s">
        <v>294</v>
      </c>
      <c r="R5" s="75" t="str">
        <f>IF('Physical Cash at Safe'!$D$28="Yes", 'Physical Cash at Safe'!$A$28, IF('Borrower Wise Details'!F5&lt;&gt;"", 'Borrower Wise Details'!F5, ""))</f>
        <v>Jitendra Sah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SF0072995</v>
      </c>
      <c r="U5" s="77" t="s">
        <v>295</v>
      </c>
      <c r="V5" s="61">
        <v>45706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299</v>
      </c>
      <c r="Z5" s="61">
        <v>45913</v>
      </c>
      <c r="AA5" s="61">
        <v>45913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2100</v>
      </c>
      <c r="AE5" s="126">
        <f>IF(AND(AC5="", AD5=""), "", IF(AD5="", AC5, AC5 - IF(ISNUMBER(AD5), AD5, 0)))</f>
        <v>2400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45926</v>
      </c>
      <c r="AH5" s="70" t="s">
        <v>298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BH3050</v>
      </c>
      <c r="C5" s="50" t="str">
        <f>IF('Fraud Investigation Report'!D5="", "", 'Fraud Investigation Report'!D5)</f>
        <v>Chauradano</v>
      </c>
      <c r="D5" s="68" t="str">
        <f>IF(OR('Fraud Investigation Report'!R5="", 'Fraud Investigation Report'!R5=0), "", 'Fraud Investigation Report'!R5)</f>
        <v>Jitendra Sah</v>
      </c>
      <c r="E5" s="68" t="str">
        <f>IF(OR('Fraud Investigation Report'!T5="", 'Fraud Investigation Report'!T5=0), "", 'Fraud Investigation Report'!T5)</f>
        <v>SF0072995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FN25-26-02389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4500</v>
      </c>
      <c r="O5" s="69">
        <f>IF('Fraud Investigation Report'!AD5="", "", 'Fraud Investigation Report'!AD5)</f>
        <v>2100</v>
      </c>
      <c r="P5" s="126">
        <f>IF(AND(N5="", O5=""), "", IF(O5="", N5, N5 - IF(ISNUMBER(O5), O5, 0)))</f>
        <v>2400</v>
      </c>
      <c r="Q5" s="49"/>
      <c r="R5" s="84" t="s">
        <v>289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C37" sqref="C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248</v>
      </c>
      <c r="B4" s="41" t="s">
        <v>249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252</v>
      </c>
      <c r="B6" s="18">
        <v>45913</v>
      </c>
      <c r="C6" s="18">
        <v>45912</v>
      </c>
      <c r="D6" s="18">
        <v>45913</v>
      </c>
      <c r="E6" s="19">
        <v>8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294</v>
      </c>
      <c r="C11" s="23">
        <f>B11*A11</f>
        <v>147000</v>
      </c>
      <c r="D11" s="25">
        <v>294</v>
      </c>
      <c r="E11" s="23">
        <f t="shared" ref="E11:E17" si="0">D11*A11</f>
        <v>147000</v>
      </c>
    </row>
    <row r="12" spans="1:5" ht="14.5" x14ac:dyDescent="0.35">
      <c r="A12" s="24">
        <v>200</v>
      </c>
      <c r="B12" s="25">
        <v>80</v>
      </c>
      <c r="C12" s="23">
        <f>B12*A12</f>
        <v>16000</v>
      </c>
      <c r="D12" s="25">
        <v>80</v>
      </c>
      <c r="E12" s="23">
        <f t="shared" si="0"/>
        <v>16000</v>
      </c>
    </row>
    <row r="13" spans="1:5" ht="14.5" x14ac:dyDescent="0.35">
      <c r="A13" s="24">
        <v>100</v>
      </c>
      <c r="B13" s="25">
        <v>161</v>
      </c>
      <c r="C13" s="23">
        <f t="shared" ref="C13:C17" si="1">B13*A13</f>
        <v>16100</v>
      </c>
      <c r="D13" s="25">
        <v>161</v>
      </c>
      <c r="E13" s="23">
        <f t="shared" si="0"/>
        <v>16100</v>
      </c>
    </row>
    <row r="14" spans="1:5" ht="14.5" x14ac:dyDescent="0.35">
      <c r="A14" s="24">
        <v>50</v>
      </c>
      <c r="B14" s="25">
        <v>24</v>
      </c>
      <c r="C14" s="23">
        <f t="shared" si="1"/>
        <v>1200</v>
      </c>
      <c r="D14" s="25">
        <v>24</v>
      </c>
      <c r="E14" s="23">
        <f t="shared" si="0"/>
        <v>1200</v>
      </c>
    </row>
    <row r="15" spans="1:5" ht="14.5" x14ac:dyDescent="0.35">
      <c r="A15" s="24">
        <v>20</v>
      </c>
      <c r="B15" s="25">
        <v>30</v>
      </c>
      <c r="C15" s="23">
        <f t="shared" si="1"/>
        <v>600</v>
      </c>
      <c r="D15" s="25">
        <v>30</v>
      </c>
      <c r="E15" s="23">
        <f t="shared" si="0"/>
        <v>600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1</v>
      </c>
      <c r="C17" s="23">
        <f t="shared" si="1"/>
        <v>5</v>
      </c>
      <c r="D17" s="25">
        <v>1</v>
      </c>
      <c r="E17" s="23">
        <f t="shared" si="0"/>
        <v>5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180915</v>
      </c>
      <c r="D19" s="30" t="s">
        <v>76</v>
      </c>
      <c r="E19" s="31">
        <f>SUM(E10:E18)</f>
        <v>180915</v>
      </c>
    </row>
    <row r="20" spans="1:5" ht="30" customHeight="1" x14ac:dyDescent="0.35">
      <c r="A20" s="159" t="s">
        <v>97</v>
      </c>
      <c r="B20" s="160"/>
      <c r="C20" s="32">
        <v>180915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220</v>
      </c>
      <c r="B32" s="38" t="s">
        <v>253</v>
      </c>
      <c r="C32" s="37" t="s">
        <v>82</v>
      </c>
      <c r="D32" s="136" t="s">
        <v>258</v>
      </c>
      <c r="E32" s="137"/>
    </row>
    <row r="33" spans="1:5" ht="18" customHeight="1" x14ac:dyDescent="0.35">
      <c r="A33" s="37" t="s">
        <v>83</v>
      </c>
      <c r="B33" s="106" t="s">
        <v>254</v>
      </c>
      <c r="C33" s="39" t="s">
        <v>84</v>
      </c>
      <c r="D33" s="130" t="s">
        <v>259</v>
      </c>
      <c r="E33" s="131"/>
    </row>
    <row r="34" spans="1:5" ht="26" x14ac:dyDescent="0.35">
      <c r="A34" s="39" t="s">
        <v>221</v>
      </c>
      <c r="B34" s="38" t="s">
        <v>255</v>
      </c>
      <c r="C34" s="39" t="s">
        <v>222</v>
      </c>
      <c r="D34" s="132" t="s">
        <v>260</v>
      </c>
      <c r="E34" s="133"/>
    </row>
    <row r="35" spans="1:5" ht="26" x14ac:dyDescent="0.35">
      <c r="A35" s="39" t="s">
        <v>223</v>
      </c>
      <c r="B35" s="38" t="s">
        <v>256</v>
      </c>
      <c r="C35" s="39" t="s">
        <v>225</v>
      </c>
      <c r="D35" s="132" t="s">
        <v>261</v>
      </c>
      <c r="E35" s="133"/>
    </row>
    <row r="36" spans="1:5" ht="25.5" customHeight="1" x14ac:dyDescent="0.35">
      <c r="A36" s="39" t="s">
        <v>224</v>
      </c>
      <c r="B36" s="38" t="s">
        <v>257</v>
      </c>
      <c r="C36" s="39" t="s">
        <v>226</v>
      </c>
      <c r="D36" s="134" t="s">
        <v>262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BH3050</v>
      </c>
      <c r="C5" s="119" t="str">
        <f>IF('Loan Outstanding Report'!$H$5="", "", 'Loan Outstanding Report'!$H$5)</f>
        <v>Chauradano</v>
      </c>
      <c r="D5" s="41" t="s">
        <v>301</v>
      </c>
      <c r="E5" s="65">
        <v>45913</v>
      </c>
      <c r="F5" s="38" t="s">
        <v>286</v>
      </c>
      <c r="G5" s="49" t="s">
        <v>287</v>
      </c>
      <c r="H5" s="49" t="s">
        <v>288</v>
      </c>
      <c r="I5" s="120" t="s">
        <v>268</v>
      </c>
      <c r="J5" s="120" t="s">
        <v>271</v>
      </c>
      <c r="K5" s="120" t="s">
        <v>275</v>
      </c>
      <c r="L5" s="11">
        <v>355993453</v>
      </c>
      <c r="M5" s="65" t="s">
        <v>276</v>
      </c>
      <c r="N5" s="124">
        <v>52000</v>
      </c>
      <c r="O5" s="124" t="s">
        <v>282</v>
      </c>
      <c r="P5" s="121" t="s">
        <v>139</v>
      </c>
      <c r="Q5" s="80">
        <v>45370</v>
      </c>
      <c r="R5" s="124">
        <v>4500</v>
      </c>
      <c r="S5" s="124">
        <v>2100</v>
      </c>
      <c r="T5" s="124">
        <v>0</v>
      </c>
      <c r="U5" s="125">
        <f t="shared" ref="U5" si="0">IF(AND(ISBLANK(R5),ISBLANK(S5),ISBLANK(T5)),"",R5-(S5+T5))</f>
        <v>2400</v>
      </c>
      <c r="V5" s="117" t="s">
        <v>203</v>
      </c>
      <c r="W5" s="122" t="s">
        <v>298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 t="s">
        <v>296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297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263</v>
      </c>
      <c r="C5" s="38" t="s">
        <v>264</v>
      </c>
      <c r="D5" s="38" t="s">
        <v>251</v>
      </c>
      <c r="E5" s="38" t="s">
        <v>250</v>
      </c>
      <c r="F5" s="38" t="s">
        <v>249</v>
      </c>
      <c r="G5" s="84" t="s">
        <v>248</v>
      </c>
      <c r="H5" s="38" t="s">
        <v>249</v>
      </c>
      <c r="I5" s="84">
        <v>174964</v>
      </c>
      <c r="J5" s="38" t="s">
        <v>265</v>
      </c>
      <c r="K5" s="84">
        <v>174964</v>
      </c>
      <c r="L5" s="84" t="s">
        <v>266</v>
      </c>
      <c r="M5" s="38" t="s">
        <v>267</v>
      </c>
      <c r="N5" s="84">
        <v>32960</v>
      </c>
      <c r="O5" s="84" t="s">
        <v>268</v>
      </c>
      <c r="P5" s="84">
        <v>50146</v>
      </c>
      <c r="Q5" s="38" t="s">
        <v>269</v>
      </c>
      <c r="R5" s="38" t="s">
        <v>270</v>
      </c>
      <c r="S5" s="84" t="s">
        <v>271</v>
      </c>
      <c r="T5" s="84" t="s">
        <v>271</v>
      </c>
      <c r="U5" s="84" t="s">
        <v>272</v>
      </c>
      <c r="V5" s="84" t="s">
        <v>273</v>
      </c>
      <c r="W5" s="84">
        <v>0</v>
      </c>
      <c r="X5" s="38" t="s">
        <v>274</v>
      </c>
      <c r="Y5" s="84">
        <v>355993453</v>
      </c>
      <c r="Z5" s="38" t="s">
        <v>275</v>
      </c>
      <c r="AA5" s="108" t="s">
        <v>276</v>
      </c>
      <c r="AB5" s="84">
        <v>52000</v>
      </c>
      <c r="AC5" s="108" t="s">
        <v>277</v>
      </c>
      <c r="AD5" s="84">
        <v>24</v>
      </c>
      <c r="AE5" s="84" t="s">
        <v>278</v>
      </c>
      <c r="AF5" s="84" t="s">
        <v>279</v>
      </c>
      <c r="AG5" s="108" t="s">
        <v>280</v>
      </c>
      <c r="AH5" s="84" t="s">
        <v>281</v>
      </c>
      <c r="AI5" s="108" t="s">
        <v>282</v>
      </c>
      <c r="AJ5" s="84">
        <v>2780</v>
      </c>
      <c r="AK5" s="84">
        <v>2780</v>
      </c>
      <c r="AL5" s="108" t="s">
        <v>283</v>
      </c>
      <c r="AM5" s="84">
        <v>26193.72</v>
      </c>
      <c r="AN5" s="112">
        <v>12706.28</v>
      </c>
      <c r="AO5" s="112">
        <v>38900</v>
      </c>
      <c r="AP5" s="112">
        <v>25806.28</v>
      </c>
      <c r="AQ5" s="112">
        <v>3116.72</v>
      </c>
      <c r="AR5" s="112">
        <v>28923</v>
      </c>
      <c r="AS5" s="112">
        <v>6907.23</v>
      </c>
      <c r="AT5" s="112">
        <v>1452.77</v>
      </c>
      <c r="AU5" s="112">
        <v>8360</v>
      </c>
      <c r="AV5" s="84">
        <v>17</v>
      </c>
      <c r="AW5" s="84"/>
      <c r="AX5" s="84"/>
      <c r="AY5" s="108"/>
      <c r="AZ5" s="84"/>
      <c r="BA5" s="84"/>
      <c r="BB5" s="84" t="s">
        <v>284</v>
      </c>
      <c r="BC5" s="84" t="s">
        <v>145</v>
      </c>
      <c r="BD5" s="108"/>
      <c r="BE5" s="84"/>
      <c r="BF5" s="38">
        <v>0</v>
      </c>
      <c r="BG5" s="84">
        <v>6299427110</v>
      </c>
      <c r="BH5" s="114" t="s">
        <v>285</v>
      </c>
      <c r="BI5" s="38" t="s">
        <v>110</v>
      </c>
      <c r="BJ5" s="85">
        <v>45913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4500</v>
      </c>
      <c r="BQ5" s="117" t="s">
        <v>203</v>
      </c>
      <c r="BR5" s="118" t="s">
        <v>300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2025-09-26T09:39:35Z</dcterms:modified>
</cp:coreProperties>
</file>