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hama CSS 111724/"/>
    </mc:Choice>
  </mc:AlternateContent>
  <xr:revisionPtr revIDLastSave="12" documentId="13_ncr:1_{54F85D29-F03A-4C7C-BCD5-3F4C2343E25B}" xr6:coauthVersionLast="47" xr6:coauthVersionMax="47" xr10:uidLastSave="{C89B29DE-C5D2-4F96-93EA-73A3DF42DDD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<sst xmlns="http://schemas.openxmlformats.org/spreadsheetml/2006/main" count="353" uniqueCount="302">
  <si>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</si>
  <si>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</si>
  <si>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</si>
  <si>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</si>
  <si>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</si>
  <si>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</si>
  <si>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</si>
  <si>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</si>
  <si>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</si>
  <si>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</si>
  <si>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</si>
  <si>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</si>
  <si>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</si>
  <si>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</si>
  <si>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</si>
  <si>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</si>
  <si>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</si>
  <si>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</si>
  <si>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</si>
  <si>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</si>
  <si>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</si>
  <si>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</si>
  <si>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</si>
  <si>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</si>
  <si>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</si>
  <si>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</si>
  <si>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</si>
  <si>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</si>
  <si>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</si>
  <si>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</si>
  <si>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</si>
  <si>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</si>
  <si>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</si>
  <si>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</si>
  <si>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</si>
  <si>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</si>
  <si>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</si>
  <si>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</si>
  <si>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</si>
  <si>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</si>
  <si>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</si>
  <si>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</si>
  <si>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</si>
  <si>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</si>
  <si>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</si>
  <si>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</si>
  <si>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</si>
  <si>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</si>
  <si>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</si>
  <si>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</si>
  <si>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</si>
  <si>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</si>
  <si>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</si>
  <si>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</si>
  <si>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</si>
  <si>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</si>
  <si>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</si>
  <si>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</si>
  <si>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</si>
  <si>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</si>
  <si>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</si>
  <si>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</si>
  <si>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</si>
  <si>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</si>
  <si>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</si>
  <si>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</si>
  <si>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</si>
  <si>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</si>
  <si>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</si>
  <si>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</si>
  <si>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</si>
  <si>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</si>
  <si>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</si>
  <si>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</si>
  <si>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</si>
  <si>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</si>
  <si>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</si>
  <si>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</si>
  <si>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</si>
  <si>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</si>
  <si>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</si>
  <si>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</si>
  <si>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</si>
  <si>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</si>
  <si>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</si>
  <si>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</si>
  <si>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</si>
  <si>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</si>
  <si>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</si>
  <si>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</si>
  <si>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</si>
  <si>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</si>
  <si>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</si>
  <si>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</si>
  <si>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</si>
  <si>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</si>
  <si>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</si>
  <si>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</si>
  <si>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</si>
  <si>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</si>
  <si>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</si>
  <si>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</si>
  <si>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</si>
  <si>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</si>
  <si>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</si>
  <si>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</si>
  <si>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</si>
  <si>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</si>
  <si>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</si>
  <si>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</si>
  <si>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</si>
  <si>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</si>
  <si>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</si>
  <si>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</si>
  <si>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</si>
  <si>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</si>
  <si>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</si>
  <si>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</si>
  <si>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</si>
  <si>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</si>
  <si>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</si>
  <si>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</si>
  <si>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</si>
  <si>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</si>
  <si>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</si>
  <si>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</si>
  <si>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</si>
  <si>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</si>
  <si>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</si>
  <si>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</si>
  <si>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</si>
  <si>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</si>
  <si>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</si>
  <si>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</si>
  <si>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</si>
  <si>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</si>
  <si>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</si>
  <si>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</si>
  <si>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</si>
  <si>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</si>
  <si>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</si>
  <si>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</si>
  <si>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</si>
  <si>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</si>
  <si>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</si>
  <si>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</si>
  <si>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</si>
  <si>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</si>
  <si>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</si>
  <si>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</si>
  <si>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</si>
  <si>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</si>
  <si>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</si>
  <si>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</si>
  <si>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</si>
  <si>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</si>
  <si>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</si>
  <si>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</si>
  <si>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</si>
  <si>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</si>
  <si>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</si>
  <si>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</si>
  <si>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</si>
  <si>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</si>
  <si>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</si>
  <si>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</si>
  <si>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</si>
  <si>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</si>
  <si>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</si>
  <si>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</si>
  <si>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</si>
  <si>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</si>
  <si>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</si>
  <si>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</si>
  <si>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</si>
  <si>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</si>
  <si>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</si>
  <si>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</si>
  <si>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</si>
  <si>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</si>
  <si>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</si>
  <si>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</si>
  <si>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</si>
  <si>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</si>
  <si>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</si>
  <si>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</si>
  <si>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</si>
  <si>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</si>
  <si>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</si>
  <si>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</si>
  <si>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</si>
  <si>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</si>
  <si>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</si>
  <si>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</si>
  <si>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</si>
  <si>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</si>
  <si>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</si>
  <si>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</si>
  <si>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</si>
  <si>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</si>
  <si>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</si>
  <si>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</si>
  <si>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</si>
  <si>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</si>
  <si>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</si>
  <si>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</si>
  <si>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</si>
  <si>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</si>
  <si>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</si>
  <si>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</si>
  <si>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</si>
  <si>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</si>
  <si>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</si>
  <si>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</si>
  <si>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</si>
  <si>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</si>
  <si>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</si>
  <si>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</si>
  <si>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</si>
  <si>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</si>
  <si>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</si>
  <si>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</si>
  <si>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</si>
  <si>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</si>
  <si>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</si>
  <si>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</si>
  <si>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</si>
  <si>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</si>
  <si>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</si>
  <si>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</si>
  <si>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</si>
  <si>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</si>
  <si>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</si>
  <si>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</si>
  <si>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</si>
  <si>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</si>
  <si>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</si>
  <si>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</si>
  <si>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</si>
  <si>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</si>
  <si>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</si>
  <si>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</si>
  <si>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</si>
  <si>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</si>
  <si>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</si>
  <si>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</si>
  <si>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</si>
  <si>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</si>
  <si>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</si>
  <si>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</si>
  <si>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</si>
  <si>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Chetana</t>
  </si>
  <si>
    <t>HINDU</t>
  </si>
  <si>
    <t>Open</t>
  </si>
  <si>
    <t>Sidharth Sankar Sahoo/SF0074779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</si>
  <si>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</si>
  <si>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</si>
  <si>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</si>
  <si>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</si>
  <si>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</si>
  <si>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BM</t>
  </si>
  <si>
    <t>BQM</t>
  </si>
  <si>
    <t>OBC</t>
  </si>
  <si>
    <t>Animal Husbandry &amp; Poultry</t>
  </si>
  <si>
    <t>Antaryami Swain/ SF0091039</t>
  </si>
  <si>
    <t>jagatsingpur</t>
  </si>
  <si>
    <t>OR2709</t>
  </si>
  <si>
    <t>Rahama</t>
  </si>
  <si>
    <t>1</t>
  </si>
  <si>
    <t>Kanaguli</t>
  </si>
  <si>
    <t>SF0060134</t>
  </si>
  <si>
    <t>Jitu Mahapatra</t>
  </si>
  <si>
    <t>517496</t>
  </si>
  <si>
    <t>jashmin</t>
  </si>
  <si>
    <t>SSF4182634</t>
  </si>
  <si>
    <t>BANITA DAS</t>
  </si>
  <si>
    <t>24-Jul-2023</t>
  </si>
  <si>
    <t>Fri</t>
  </si>
  <si>
    <t>2.17 Yrs</t>
  </si>
  <si>
    <t>24 Jul 2023</t>
  </si>
  <si>
    <t>&gt; 2 to 4 Years</t>
  </si>
  <si>
    <t>10-Sep-2023</t>
  </si>
  <si>
    <t>04-Jul-2025</t>
  </si>
  <si>
    <t>7437984183</t>
  </si>
  <si>
    <t xml:space="preserve"> Amit Kumar Senapati</t>
  </si>
  <si>
    <t>SF0095617</t>
  </si>
  <si>
    <t>LO</t>
  </si>
  <si>
    <t>On dt 03-06-25 borrower saraswati Hati,loan id-355257699 paid Rs 500/- but lo wrongly entry Rs 19900/- and mail to HO on 04-06-25 for correction.</t>
  </si>
  <si>
    <t>Wrongly Entry Amount is Rs-19900  Borrower name-saraswati Hati,loan id-355257699 Please Verify and solve  ASAP</t>
  </si>
  <si>
    <t>Gopikanta Das</t>
  </si>
  <si>
    <t>SF0098083</t>
  </si>
  <si>
    <t>Hemant Kumar Das</t>
  </si>
  <si>
    <t>SF0038440</t>
  </si>
  <si>
    <t>Kirtichandra Das/SF0032126</t>
  </si>
  <si>
    <t>CSS</t>
  </si>
  <si>
    <t>Absconding</t>
  </si>
  <si>
    <t>As per loan card borrower paid her EMI Rs 3115/- on dt 10-08-25 to lo Amit Kumar Senapati/SF0095617 but staff has not remitted at office.But as per HR record Lo Amit Kumar Senapati was Absconding on 22/07/2025 but Lo come and stay 2 days in branch with out any approval. Whene I talk  with Lo Amit Kumar Senapati he also admit thas.</t>
  </si>
  <si>
    <t>As per loan card borrower paid her EMI Rs 3115/- on dt 10-08-25 to lo Amit Kumar Senapati/SF0095617 but staff has not remitted at office.But as per HR record Lo Amit Kumar Senapati was Absconding on 22/07/2025 but Lo come and stay 2 days in branch with out any approval. Whene I talk  with Lo Amit Kumar Senapati he also admit this.</t>
  </si>
  <si>
    <t>FN25-26-02391</t>
  </si>
  <si>
    <t>25-09-2025</t>
  </si>
  <si>
    <t>08:00PM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</si>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</sst>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OR2709</v>
      </c>
      <c r="D5" s="63" t="str">
        <f>IF('Physical Cash at Safe'!D28="Yes", 'Physical Cash at Safe'!A4, 'Borrower Wise Details'!C5)</f>
        <v>Rahama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45905</v>
      </c>
      <c r="H5" s="107" t="s">
        <v>294</v>
      </c>
      <c r="I5" s="61">
        <v>45926</v>
      </c>
      <c r="J5" s="74" t="str">
        <f>IF('Physical Cash at Safe'!D28="Yes",'Physical Cash at Safe'!E28,IF('Borrower Wise Details'!D5&lt;&gt;"",'Borrower Wise Details'!D5,""))</f>
        <v>FN25-26-02391</v>
      </c>
      <c r="K5" s="81">
        <v>1</v>
      </c>
      <c r="L5" s="82">
        <v>3115</v>
      </c>
      <c r="M5" s="82">
        <v>0</v>
      </c>
      <c r="N5" s="132" t="s">
        <v>293</v>
      </c>
      <c r="O5" s="133" t="s">
        <v>264</v>
      </c>
      <c r="P5" s="133" t="s">
        <v>258</v>
      </c>
      <c r="Q5" s="133" t="s">
        <v>259</v>
      </c>
      <c r="R5" s="75" t="str">
        <f>IF('Physical Cash at Safe'!$D$28="Yes", 'Physical Cash at Safe'!$A$28, IF('Borrower Wise Details'!F5&lt;&gt;"", 'Borrower Wise Details'!F5, ""))</f>
        <v xml:space="preserve"> Amit Kumar Senapati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SF0095617</v>
      </c>
      <c r="U5" s="77" t="s">
        <v>295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3115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296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68" t="str">
        <f>IF(OR('Fraud Investigation Report'!R5="", 'Fraud Investigation Report'!R5=0), "", 'Fraud Investigation Report'!R5)</f>
        <v xml:space="preserve"> Amit Kumar Senapati</v>
      </c>
      <c r="E5" s="68" t="str">
        <f>IF(OR('Fraud Investigation Report'!T5="", 'Fraud Investigation Report'!T5=0), "", 'Fraud Investigation Report'!T5)</f>
        <v>SF0095617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FN25-26-02391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3115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3115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3115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267</v>
      </c>
      <c r="C4" s="41" t="s">
        <v>265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45925</v>
      </c>
      <c r="C6" s="18">
        <v>45924</v>
      </c>
      <c r="D6" s="18">
        <v>45925</v>
      </c>
      <c r="E6" s="19">
        <v>0.27083333333333331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60</v>
      </c>
      <c r="C11" s="23">
        <f>B11*A11</f>
        <v>30000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76</v>
      </c>
      <c r="C13" s="23">
        <f t="shared" ref="C13:C17" si="1">B13*A13</f>
        <v>7600</v>
      </c>
      <c r="D13" s="25">
        <v>99</v>
      </c>
      <c r="E13" s="23">
        <f t="shared" si="0"/>
        <v>9900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</v>
      </c>
      <c r="C18" s="23">
        <f>B18</f>
        <v>19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37619</v>
      </c>
      <c r="D19" s="30" t="s">
        <v>76</v>
      </c>
      <c r="E19" s="31">
        <f>SUM(E10:E18)</f>
        <v>18219</v>
      </c>
    </row>
    <row r="20" spans="1:5" ht="30" customHeight="1" x14ac:dyDescent="0.35">
      <c r="A20" s="164" t="s">
        <v>97</v>
      </c>
      <c r="B20" s="165"/>
      <c r="C20" s="32">
        <v>18219</v>
      </c>
      <c r="D20" s="33" t="s">
        <v>91</v>
      </c>
      <c r="E20" s="34">
        <v>19400</v>
      </c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1" t="s">
        <v>287</v>
      </c>
      <c r="C24" s="151"/>
      <c r="D24" s="151"/>
      <c r="E24" s="151"/>
    </row>
    <row r="25" spans="1:5" ht="57.75" customHeight="1" x14ac:dyDescent="0.35">
      <c r="A25" s="36" t="s">
        <v>81</v>
      </c>
      <c r="B25" s="140" t="s">
        <v>288</v>
      </c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" customHeight="1" x14ac:dyDescent="0.35">
      <c r="A30" s="127"/>
      <c r="B30" s="127"/>
      <c r="C30" s="128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38" t="s">
        <v>256</v>
      </c>
      <c r="C32" s="37" t="s">
        <v>82</v>
      </c>
      <c r="D32" s="141" t="s">
        <v>257</v>
      </c>
      <c r="E32" s="142"/>
    </row>
    <row r="33" spans="1:5" ht="18" customHeight="1" x14ac:dyDescent="0.35">
      <c r="A33" s="37" t="s">
        <v>83</v>
      </c>
      <c r="B33" s="106">
        <v>273</v>
      </c>
      <c r="C33" s="39" t="s">
        <v>84</v>
      </c>
      <c r="D33" s="135">
        <v>286</v>
      </c>
      <c r="E33" s="136"/>
    </row>
    <row r="34" spans="1:5" ht="26" x14ac:dyDescent="0.35">
      <c r="A34" s="39" t="s">
        <v>221</v>
      </c>
      <c r="B34" s="38" t="s">
        <v>289</v>
      </c>
      <c r="C34" s="39" t="s">
        <v>222</v>
      </c>
      <c r="D34" s="137" t="s">
        <v>291</v>
      </c>
      <c r="E34" s="138"/>
    </row>
    <row r="35" spans="1:5" ht="26" x14ac:dyDescent="0.35">
      <c r="A35" s="39" t="s">
        <v>223</v>
      </c>
      <c r="B35" s="38" t="s">
        <v>290</v>
      </c>
      <c r="C35" s="39" t="s">
        <v>225</v>
      </c>
      <c r="D35" s="137" t="s">
        <v>292</v>
      </c>
      <c r="E35" s="138"/>
    </row>
    <row r="36" spans="1:5" ht="25.5" customHeight="1" x14ac:dyDescent="0.35">
      <c r="A36" s="39" t="s">
        <v>224</v>
      </c>
      <c r="B36" s="38" t="s">
        <v>261</v>
      </c>
      <c r="C36" s="39" t="s">
        <v>226</v>
      </c>
      <c r="D36" s="139" t="s">
        <v>260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OR2709</v>
      </c>
      <c r="C5" s="119" t="str">
        <f>IF('Loan Outstanding Report'!$H$5="", "", 'Loan Outstanding Report'!$H$5)</f>
        <v>Rahama</v>
      </c>
      <c r="D5" s="129" t="s">
        <v>298</v>
      </c>
      <c r="E5" s="65">
        <v>45925</v>
      </c>
      <c r="F5" s="130" t="s">
        <v>284</v>
      </c>
      <c r="G5" s="131" t="s">
        <v>285</v>
      </c>
      <c r="H5" s="49" t="s">
        <v>286</v>
      </c>
      <c r="I5" s="120" t="s">
        <v>272</v>
      </c>
      <c r="J5" s="120" t="s">
        <v>274</v>
      </c>
      <c r="K5" s="120" t="s">
        <v>275</v>
      </c>
      <c r="L5" s="11">
        <v>352237328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45879</v>
      </c>
      <c r="R5" s="124">
        <v>3115</v>
      </c>
      <c r="S5" s="124">
        <v>0</v>
      </c>
      <c r="T5" s="124">
        <v>0</v>
      </c>
      <c r="U5" s="125">
        <f t="shared" ref="U5" si="0">IF(AND(ISBLANK(R5),ISBLANK(S5),ISBLANK(T5)),"",R5-(S5+T5))</f>
        <v>3115</v>
      </c>
      <c r="V5" s="117" t="s">
        <v>202</v>
      </c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300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255</v>
      </c>
      <c r="E5" s="38" t="s">
        <v>255</v>
      </c>
      <c r="F5" s="38" t="s">
        <v>265</v>
      </c>
      <c r="G5" s="84" t="s">
        <v>266</v>
      </c>
      <c r="H5" s="38" t="s">
        <v>267</v>
      </c>
      <c r="I5" s="84">
        <v>124011</v>
      </c>
      <c r="J5" s="38" t="s">
        <v>269</v>
      </c>
      <c r="K5" s="84">
        <v>124011</v>
      </c>
      <c r="L5" s="84" t="s">
        <v>270</v>
      </c>
      <c r="M5" s="38" t="s">
        <v>271</v>
      </c>
      <c r="N5" s="84">
        <v>209060</v>
      </c>
      <c r="O5" s="84" t="s">
        <v>272</v>
      </c>
      <c r="P5" s="84">
        <v>276430</v>
      </c>
      <c r="Q5" s="38" t="s">
        <v>273</v>
      </c>
      <c r="R5" s="38" t="s">
        <v>251</v>
      </c>
      <c r="S5" s="84" t="s">
        <v>274</v>
      </c>
      <c r="T5" s="84" t="s">
        <v>274</v>
      </c>
      <c r="U5" s="84" t="s">
        <v>262</v>
      </c>
      <c r="V5" s="84" t="s">
        <v>252</v>
      </c>
      <c r="W5" s="84">
        <v>541</v>
      </c>
      <c r="X5" s="38" t="s">
        <v>263</v>
      </c>
      <c r="Y5" s="84">
        <v>352237328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268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38950.080000000002</v>
      </c>
      <c r="AN5" s="112">
        <v>12569.92</v>
      </c>
      <c r="AO5" s="112">
        <v>51520</v>
      </c>
      <c r="AP5" s="112">
        <v>3049.92</v>
      </c>
      <c r="AQ5" s="112">
        <v>65.08</v>
      </c>
      <c r="AR5" s="112">
        <v>3115</v>
      </c>
      <c r="AS5" s="112">
        <v>3049.92</v>
      </c>
      <c r="AT5" s="112">
        <v>65.08</v>
      </c>
      <c r="AU5" s="112">
        <v>3115</v>
      </c>
      <c r="AV5" s="84">
        <v>25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/>
      <c r="BF5" s="38" t="s">
        <v>274</v>
      </c>
      <c r="BG5" s="84" t="s">
        <v>283</v>
      </c>
      <c r="BH5" s="114" t="s">
        <v>254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3115</v>
      </c>
      <c r="BQ5" s="117" t="s">
        <v>202</v>
      </c>
      <c r="BR5" s="118" t="s">
        <v>297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2025-09-26T16:24:58Z</dcterms:modified>
</cp:coreProperties>
</file>