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Anandpur CSS 112545/"/>
    </mc:Choice>
  </mc:AlternateContent>
  <xr:revisionPtr revIDLastSave="21" documentId="13_ncr:1_{7FC53B1A-84AD-426A-9089-325FBBF59EFE}" xr6:coauthVersionLast="47" xr6:coauthVersionMax="47" xr10:uidLastSave="{3699A6A4-4493-4D2D-931F-C30EE96FDF6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<sst xmlns="http://schemas.openxmlformats.org/spreadsheetml/2006/main" count="356" uniqueCount="299">
  <si>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</si>
  <si>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</si>
  <si>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</si>
  <si>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</si>
  <si>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</si>
  <si>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</si>
  <si>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</si>
  <si>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</si>
  <si>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</si>
  <si>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</si>
  <si>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</si>
  <si>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</si>
  <si>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</si>
  <si>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</si>
  <si>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</si>
  <si>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</si>
  <si>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</si>
  <si>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</si>
  <si>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</si>
  <si>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</si>
  <si>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</si>
  <si>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</si>
  <si>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</si>
  <si>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</si>
  <si>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</si>
  <si>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</si>
  <si>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</si>
  <si>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</si>
  <si>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</si>
  <si>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</si>
  <si>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</si>
  <si>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</si>
  <si>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</si>
  <si>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</si>
  <si>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</si>
  <si>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</si>
  <si>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</si>
  <si>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</si>
  <si>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</si>
  <si>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</si>
  <si>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</si>
  <si>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</si>
  <si>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</si>
  <si>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</si>
  <si>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</si>
  <si>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</si>
  <si>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</si>
  <si>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</si>
  <si>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</si>
  <si>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</si>
  <si>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</si>
  <si>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</si>
  <si>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</si>
  <si>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</si>
  <si>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</si>
  <si>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</si>
  <si>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</si>
  <si>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</si>
  <si>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</si>
  <si>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</si>
  <si>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</si>
  <si>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</si>
  <si>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</si>
  <si>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</si>
  <si>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</si>
  <si>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</si>
  <si>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</si>
  <si>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</si>
  <si>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</si>
  <si>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</si>
  <si>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</si>
  <si>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</si>
  <si>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</si>
  <si>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</si>
  <si>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</si>
  <si>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</si>
  <si>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</si>
  <si>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</si>
  <si>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</si>
  <si>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</si>
  <si>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</si>
  <si>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</si>
  <si>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</si>
  <si>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</si>
  <si>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</si>
  <si>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</si>
  <si>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</si>
  <si>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</si>
  <si>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</si>
  <si>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</si>
  <si>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</si>
  <si>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</si>
  <si>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</si>
  <si>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</si>
  <si>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</si>
  <si>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</si>
  <si>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</si>
  <si>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</si>
  <si>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</si>
  <si>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</si>
  <si>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</si>
  <si>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</si>
  <si>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</si>
  <si>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</si>
  <si>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</si>
  <si>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</si>
  <si>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</si>
  <si>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</si>
  <si>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</si>
  <si>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</si>
  <si>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</si>
  <si>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</si>
  <si>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</si>
  <si>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</si>
  <si>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</si>
  <si>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</si>
  <si>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</si>
  <si>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</si>
  <si>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</si>
  <si>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</si>
  <si>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</si>
  <si>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</si>
  <si>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</si>
  <si>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</si>
  <si>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</si>
  <si>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</si>
  <si>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</si>
  <si>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</si>
  <si>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</si>
  <si>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</si>
  <si>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</si>
  <si>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</si>
  <si>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</si>
  <si>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</si>
  <si>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</si>
  <si>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</si>
  <si>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</si>
  <si>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</si>
  <si>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</si>
  <si>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</si>
  <si>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</si>
  <si>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</si>
  <si>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</si>
  <si>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</si>
  <si>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</si>
  <si>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</si>
  <si>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</si>
  <si>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</si>
  <si>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</si>
  <si>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</si>
  <si>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</si>
  <si>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</si>
  <si>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</si>
  <si>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</si>
  <si>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</si>
  <si>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</si>
  <si>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</si>
  <si>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</si>
  <si>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</si>
  <si>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</si>
  <si>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</si>
  <si>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</si>
  <si>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</si>
  <si>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</si>
  <si>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</si>
  <si>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</si>
  <si>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</si>
  <si>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</si>
  <si>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</si>
  <si>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</si>
  <si>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</si>
  <si>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</si>
  <si>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</si>
  <si>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</si>
  <si>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</si>
  <si>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</si>
  <si>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</si>
  <si>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</si>
  <si>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</si>
  <si>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</si>
  <si>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</si>
  <si>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</si>
  <si>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</si>
  <si>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</si>
  <si>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</si>
  <si>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</si>
  <si>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</si>
  <si>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</si>
  <si>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</si>
  <si>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</si>
  <si>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</si>
  <si>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</si>
  <si>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</si>
  <si>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</si>
  <si>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</si>
  <si>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</si>
  <si>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</si>
  <si>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</si>
  <si>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</si>
  <si>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</si>
  <si>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</si>
  <si>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</si>
  <si>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</si>
  <si>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</si>
  <si>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</si>
  <si>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</si>
  <si>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</si>
  <si>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</si>
  <si>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</si>
  <si>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</si>
  <si>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</si>
  <si>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</si>
  <si>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</si>
  <si>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</si>
  <si>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</si>
  <si>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</si>
  <si>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</si>
  <si>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</si>
  <si>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</si>
  <si>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</si>
  <si>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</si>
  <si>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</si>
  <si>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</si>
  <si>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</si>
  <si>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</si>
  <si>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</si>
  <si>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</si>
  <si>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</si>
  <si>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</si>
  <si>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</si>
  <si>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</si>
  <si>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</si>
  <si>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</si>
  <si>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</si>
  <si>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</si>
  <si>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</si>
  <si>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</si>
  <si>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</si>
  <si>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</si>
  <si>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</si>
  <si>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</si>
  <si>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</si>
  <si>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</si>
  <si>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</si>
  <si>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</si>
  <si>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</si>
  <si>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</si>
  <si>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</si>
  <si>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</si>
  <si>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</si>
  <si>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</si>
  <si>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</si>
  <si>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CSS</t>
  </si>
  <si>
    <t>BM</t>
  </si>
  <si>
    <t>Completed-Report Submitted</t>
  </si>
  <si>
    <t>East</t>
  </si>
  <si>
    <t>Chetana</t>
  </si>
  <si>
    <t>Open</t>
  </si>
  <si>
    <t/>
  </si>
  <si>
    <t>HINDU</t>
  </si>
  <si>
    <t>ORGL0686</t>
  </si>
  <si>
    <t>Anandpur</t>
  </si>
  <si>
    <t>Cuttack</t>
  </si>
  <si>
    <t>Jajpur Road</t>
  </si>
  <si>
    <t>Jagdish Prusty</t>
  </si>
  <si>
    <t>SF0093432</t>
  </si>
  <si>
    <t>CRA</t>
  </si>
  <si>
    <t>SF0053993</t>
  </si>
  <si>
    <t>Ananda Rana</t>
  </si>
  <si>
    <t>BC</t>
  </si>
  <si>
    <t>Agriculture &amp; Farming</t>
  </si>
  <si>
    <t>Loan Officer</t>
  </si>
  <si>
    <t>Khadipal</t>
  </si>
  <si>
    <t>SF0056829</t>
  </si>
  <si>
    <t>Prakash Kumar Malik</t>
  </si>
  <si>
    <t>82</t>
  </si>
  <si>
    <t>BINDU</t>
  </si>
  <si>
    <t>SID951375262486</t>
  </si>
  <si>
    <t>JAYANTI NAIK</t>
  </si>
  <si>
    <t>08-Jan-2023</t>
  </si>
  <si>
    <t>05</t>
  </si>
  <si>
    <t>3</t>
  </si>
  <si>
    <t>5.99 Yrs</t>
  </si>
  <si>
    <t>13 Mar 2021</t>
  </si>
  <si>
    <t>&gt; 4 to 6 Years</t>
  </si>
  <si>
    <t>05-Mar-2023</t>
  </si>
  <si>
    <t>03-Feb-2025</t>
  </si>
  <si>
    <t>7077360318</t>
  </si>
  <si>
    <t>As per Borrower Statement and Loan card Borrower paid her EMI on Dt.05-09-2024 of Rs-3250/- and On Dt.05-10-2024 of Rs-3250/- to LO Sukumar Behera but LO Sukumar Behera  not Posted in FIMO.</t>
  </si>
  <si>
    <t>Sukumar Behera</t>
  </si>
  <si>
    <t>SF0067894</t>
  </si>
  <si>
    <t>Terminated</t>
  </si>
  <si>
    <t>Satyaranjan Mohanty/SF0001625</t>
  </si>
  <si>
    <t>Sibabrata  Sahoo/SF0073509</t>
  </si>
  <si>
    <t>Gobind Prasad Mohanty/SF0009889</t>
  </si>
  <si>
    <t>24-09-2025</t>
  </si>
  <si>
    <t>08:00AM</t>
  </si>
  <si>
    <t>FIR Not Filled</t>
  </si>
  <si>
    <t>FN25-26-02409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</si>
</sst>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45917</v>
      </c>
      <c r="H5" s="107" t="s">
        <v>252</v>
      </c>
      <c r="I5" s="61">
        <v>45930</v>
      </c>
      <c r="J5" s="74" t="str">
        <f>IF('Physical Cash at Safe'!D28="Yes",'Physical Cash at Safe'!E28,IF('Borrower Wise Details'!D5&lt;&gt;"",'Borrower Wise Details'!D5,""))</f>
        <v>FN25-26-02409</v>
      </c>
      <c r="K5" s="81">
        <v>1</v>
      </c>
      <c r="L5" s="82">
        <v>6500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Sukumar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SF0067894</v>
      </c>
      <c r="U5" s="77" t="s">
        <v>291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</v>
      </c>
      <c r="Z5" s="61">
        <v>45924</v>
      </c>
      <c r="AA5" s="61">
        <v>45924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288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Sukumar Behera</v>
      </c>
      <c r="E5" s="68" t="str">
        <f>IF(OR('Fraud Investigation Report'!T5="", 'Fraud Investigation Report'!T5=0), "", 'Fraud Investigation Report'!T5)</f>
        <v>SF0067894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6500</v>
      </c>
      <c r="Q5" s="49"/>
      <c r="R5" s="84" t="s">
        <v>297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260</v>
      </c>
      <c r="B4" s="41" t="s">
        <v>261</v>
      </c>
      <c r="C4" s="41" t="s">
        <v>262</v>
      </c>
      <c r="D4" s="41" t="s">
        <v>263</v>
      </c>
      <c r="E4" s="41" t="s">
        <v>262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45924</v>
      </c>
      <c r="C6" s="18">
        <v>45923</v>
      </c>
      <c r="D6" s="18">
        <v>45924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52</v>
      </c>
      <c r="C11" s="23">
        <f>B11*A11</f>
        <v>26000</v>
      </c>
      <c r="D11" s="25">
        <v>52</v>
      </c>
      <c r="E11" s="23">
        <f t="shared" ref="E11:E17" si="0">D11*A11</f>
        <v>26000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</v>
      </c>
      <c r="C18" s="23">
        <f>B18</f>
        <v>2</v>
      </c>
      <c r="D18" s="27">
        <v>12</v>
      </c>
      <c r="E18" s="28">
        <f>D18</f>
        <v>12</v>
      </c>
    </row>
    <row r="19" spans="1:5" ht="14.5" x14ac:dyDescent="0.35">
      <c r="A19" s="29"/>
      <c r="B19" s="30" t="s">
        <v>76</v>
      </c>
      <c r="C19" s="31">
        <f>SUM(C10:C18)</f>
        <v>26462</v>
      </c>
      <c r="D19" s="30" t="s">
        <v>76</v>
      </c>
      <c r="E19" s="31">
        <f>SUM(E10:E18)</f>
        <v>26462</v>
      </c>
    </row>
    <row r="20" spans="1:5" ht="30" customHeight="1" x14ac:dyDescent="0.35">
      <c r="A20" s="144" t="s">
        <v>97</v>
      </c>
      <c r="B20" s="145"/>
      <c r="C20" s="32">
        <v>26462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3" t="s">
        <v>250</v>
      </c>
      <c r="E32" s="154"/>
    </row>
    <row r="33" spans="1:5" ht="18" customHeight="1" x14ac:dyDescent="0.35">
      <c r="A33" s="37" t="s">
        <v>83</v>
      </c>
      <c r="B33" s="106">
        <v>264</v>
      </c>
      <c r="C33" s="39" t="s">
        <v>84</v>
      </c>
      <c r="D33" s="148">
        <v>297</v>
      </c>
      <c r="E33" s="149"/>
    </row>
    <row r="34" spans="1:5" ht="26" x14ac:dyDescent="0.35">
      <c r="A34" s="39" t="s">
        <v>220</v>
      </c>
      <c r="B34" s="38" t="s">
        <v>264</v>
      </c>
      <c r="C34" s="39" t="s">
        <v>221</v>
      </c>
      <c r="D34" s="150" t="s">
        <v>268</v>
      </c>
      <c r="E34" s="151"/>
    </row>
    <row r="35" spans="1:5" ht="26" x14ac:dyDescent="0.35">
      <c r="A35" s="39" t="s">
        <v>222</v>
      </c>
      <c r="B35" s="38" t="s">
        <v>265</v>
      </c>
      <c r="C35" s="39" t="s">
        <v>224</v>
      </c>
      <c r="D35" s="150" t="s">
        <v>267</v>
      </c>
      <c r="E35" s="151"/>
    </row>
    <row r="36" spans="1:5" ht="25.5" customHeight="1" x14ac:dyDescent="0.35">
      <c r="A36" s="39" t="s">
        <v>223</v>
      </c>
      <c r="B36" s="38" t="s">
        <v>266</v>
      </c>
      <c r="C36" s="39" t="s">
        <v>225</v>
      </c>
      <c r="D36" s="150" t="s">
        <v>253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298</v>
      </c>
      <c r="E5" s="65">
        <v>45924</v>
      </c>
      <c r="F5" s="38" t="s">
        <v>289</v>
      </c>
      <c r="G5" s="49" t="s">
        <v>290</v>
      </c>
      <c r="H5" s="49" t="s">
        <v>271</v>
      </c>
      <c r="I5" s="120">
        <v>82</v>
      </c>
      <c r="J5" s="120" t="s">
        <v>277</v>
      </c>
      <c r="K5" s="120" t="s">
        <v>278</v>
      </c>
      <c r="L5" s="11">
        <v>350141091</v>
      </c>
      <c r="M5" s="65" t="s">
        <v>279</v>
      </c>
      <c r="N5" s="124">
        <v>60740</v>
      </c>
      <c r="O5" s="124">
        <v>3250</v>
      </c>
      <c r="P5" s="121" t="s">
        <v>139</v>
      </c>
      <c r="Q5" s="80">
        <v>45540</v>
      </c>
      <c r="R5" s="124">
        <v>3250</v>
      </c>
      <c r="S5" s="124">
        <v>0</v>
      </c>
      <c r="T5" s="124">
        <v>0</v>
      </c>
      <c r="U5" s="125">
        <f t="shared" ref="U5" si="0">IF(AND(ISBLANK(R5),ISBLANK(S5),ISBLANK(T5)),"",R5-(S5+T5))</f>
        <v>3250</v>
      </c>
      <c r="V5" s="117" t="s">
        <v>201</v>
      </c>
      <c r="W5" s="122" t="s">
        <v>288</v>
      </c>
    </row>
    <row r="6" spans="1:23" ht="2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 t="shared" ref="D6:D70" si="1">IF(J6&lt;&gt;"", $D$5, "")</f>
        <v>FN25-26-02409</v>
      </c>
      <c r="E6" s="65">
        <v>45924</v>
      </c>
      <c r="F6" s="38" t="str">
        <f t="shared" ref="F6:F70" si="2">IF(J6&lt;&gt;"", $F$5, "")</f>
        <v>Sukumar Behera</v>
      </c>
      <c r="G6" s="49" t="str">
        <f t="shared" ref="G6:G70" si="3">IF(J6&lt;&gt;"", $G$5, "")</f>
        <v>SF0067894</v>
      </c>
      <c r="H6" s="49" t="str">
        <f t="shared" ref="H6:H70" si="4">IF(J6&lt;&gt;"", $H$5, "")</f>
        <v>Loan Officer</v>
      </c>
      <c r="I6" s="120">
        <v>82</v>
      </c>
      <c r="J6" s="120" t="s">
        <v>277</v>
      </c>
      <c r="K6" s="120" t="s">
        <v>278</v>
      </c>
      <c r="L6" s="11">
        <v>350141091</v>
      </c>
      <c r="M6" s="65" t="s">
        <v>279</v>
      </c>
      <c r="N6" s="124">
        <v>60740</v>
      </c>
      <c r="O6" s="124">
        <v>3250</v>
      </c>
      <c r="P6" s="121" t="s">
        <v>139</v>
      </c>
      <c r="Q6" s="80">
        <v>45570</v>
      </c>
      <c r="R6" s="124">
        <v>3250</v>
      </c>
      <c r="S6" s="124">
        <v>0</v>
      </c>
      <c r="T6" s="124">
        <v>0</v>
      </c>
      <c r="U6" s="125">
        <f t="shared" ref="U6:U69" si="5">IF(AND(ISBLANK(R6),ISBLANK(S6),ISBLANK(T6)),"",R6-(S6+T6))</f>
        <v>3250</v>
      </c>
      <c r="V6" s="117" t="s">
        <v>201</v>
      </c>
      <c r="W6" s="122" t="s">
        <v>288</v>
      </c>
    </row>
    <row r="7" spans="1:23" ht="2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5" sqref="A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295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255</v>
      </c>
      <c r="C5" s="38" t="s">
        <v>247</v>
      </c>
      <c r="D5" s="38" t="s">
        <v>262</v>
      </c>
      <c r="E5" s="38" t="s">
        <v>263</v>
      </c>
      <c r="F5" s="38" t="s">
        <v>261</v>
      </c>
      <c r="G5" s="84" t="s">
        <v>260</v>
      </c>
      <c r="H5" s="38" t="s">
        <v>261</v>
      </c>
      <c r="I5" s="84">
        <v>55672</v>
      </c>
      <c r="J5" s="38" t="s">
        <v>272</v>
      </c>
      <c r="K5" s="84">
        <v>55672</v>
      </c>
      <c r="L5" s="84" t="s">
        <v>273</v>
      </c>
      <c r="M5" s="38" t="s">
        <v>274</v>
      </c>
      <c r="N5" s="84">
        <v>169402</v>
      </c>
      <c r="O5" s="84" t="s">
        <v>275</v>
      </c>
      <c r="P5" s="84">
        <v>227788</v>
      </c>
      <c r="Q5" s="38" t="s">
        <v>276</v>
      </c>
      <c r="R5" s="38" t="s">
        <v>256</v>
      </c>
      <c r="S5" s="84" t="s">
        <v>277</v>
      </c>
      <c r="T5" s="84" t="s">
        <v>277</v>
      </c>
      <c r="U5" s="84" t="s">
        <v>269</v>
      </c>
      <c r="V5" s="84" t="s">
        <v>259</v>
      </c>
      <c r="W5" s="84">
        <v>541</v>
      </c>
      <c r="X5" s="38" t="s">
        <v>270</v>
      </c>
      <c r="Y5" s="84">
        <v>350141091</v>
      </c>
      <c r="Z5" s="38" t="s">
        <v>278</v>
      </c>
      <c r="AA5" s="108" t="s">
        <v>279</v>
      </c>
      <c r="AB5" s="84">
        <v>60740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4217</v>
      </c>
      <c r="AK5" s="84">
        <v>3250</v>
      </c>
      <c r="AL5" s="108" t="s">
        <v>286</v>
      </c>
      <c r="AM5" s="84">
        <v>51383.57</v>
      </c>
      <c r="AN5" s="112">
        <v>17833.43</v>
      </c>
      <c r="AO5" s="112">
        <v>69217</v>
      </c>
      <c r="AP5" s="112">
        <v>9356.43</v>
      </c>
      <c r="AQ5" s="112">
        <v>393.57</v>
      </c>
      <c r="AR5" s="112">
        <v>9750</v>
      </c>
      <c r="AS5" s="112">
        <v>9356.43</v>
      </c>
      <c r="AT5" s="112">
        <v>393.57</v>
      </c>
      <c r="AU5" s="112">
        <v>9750</v>
      </c>
      <c r="AV5" s="84">
        <v>31</v>
      </c>
      <c r="AW5" s="84"/>
      <c r="AX5" s="84"/>
      <c r="AY5" s="108"/>
      <c r="AZ5" s="84"/>
      <c r="BA5" s="84"/>
      <c r="BB5" s="84" t="s">
        <v>257</v>
      </c>
      <c r="BC5" s="84" t="s">
        <v>258</v>
      </c>
      <c r="BD5" s="108"/>
      <c r="BE5" s="84">
        <v>0</v>
      </c>
      <c r="BF5" s="38" t="s">
        <v>277</v>
      </c>
      <c r="BG5" s="84" t="s">
        <v>287</v>
      </c>
      <c r="BH5" s="114" t="s">
        <v>251</v>
      </c>
      <c r="BI5" s="38" t="s">
        <v>110</v>
      </c>
      <c r="BJ5" s="85">
        <v>45924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6500</v>
      </c>
      <c r="BQ5" s="117" t="s">
        <v>201</v>
      </c>
      <c r="BR5" s="118" t="s">
        <v>288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2025-09-30T08:55:10Z</dcterms:modified>
</cp:coreProperties>
</file>