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oudhwar CSS 112593/"/>
    </mc:Choice>
  </mc:AlternateContent>
  <xr:revisionPtr revIDLastSave="19" documentId="13_ncr:1_{5B4F8574-AD2A-4203-8BFA-3556C73E189F}" xr6:coauthVersionLast="47" xr6:coauthVersionMax="47" xr10:uidLastSave="{DB790581-BFC5-474B-9BD3-02E2177339D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<sst xmlns="http://schemas.openxmlformats.org/spreadsheetml/2006/main" count="352" uniqueCount="302">
  <si>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</si>
  <si>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</si>
  <si>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</si>
  <si>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</si>
  <si>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</si>
  <si>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</si>
  <si>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</si>
  <si>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</si>
  <si>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</si>
  <si>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</si>
  <si>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</si>
  <si>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</si>
  <si>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</si>
  <si>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</si>
  <si>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</si>
  <si>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</si>
  <si>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</si>
  <si>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</si>
  <si>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</si>
  <si>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</si>
  <si>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</si>
  <si>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</si>
  <si>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</si>
  <si>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</si>
  <si>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</si>
  <si>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</si>
  <si>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</si>
  <si>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</si>
  <si>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</si>
  <si>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</si>
  <si>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</si>
  <si>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</si>
  <si>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</si>
  <si>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</si>
  <si>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</si>
  <si>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</si>
  <si>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</si>
  <si>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</si>
  <si>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</si>
  <si>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</si>
  <si>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</si>
  <si>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</si>
  <si>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</si>
  <si>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</si>
  <si>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</si>
  <si>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</si>
  <si>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</si>
  <si>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</si>
  <si>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</si>
  <si>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</si>
  <si>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</si>
  <si>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</si>
  <si>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</si>
  <si>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</si>
  <si>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</si>
  <si>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</si>
  <si>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</si>
  <si>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</si>
  <si>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</si>
  <si>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</si>
  <si>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</si>
  <si>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</si>
  <si>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</si>
  <si>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</si>
  <si>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</si>
  <si>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</si>
  <si>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</si>
  <si>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</si>
  <si>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</si>
  <si>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</si>
  <si>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</si>
  <si>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</si>
  <si>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</si>
  <si>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</si>
  <si>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</si>
  <si>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</si>
  <si>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</si>
  <si>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</si>
  <si>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</si>
  <si>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</si>
  <si>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</si>
  <si>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</si>
  <si>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</si>
  <si>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</si>
  <si>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</si>
  <si>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</si>
  <si>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</si>
  <si>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</si>
  <si>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</si>
  <si>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</si>
  <si>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</si>
  <si>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</si>
  <si>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</si>
  <si>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</si>
  <si>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</si>
  <si>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</si>
  <si>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</si>
  <si>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</si>
  <si>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</si>
  <si>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</si>
  <si>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</si>
  <si>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</si>
  <si>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</si>
  <si>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</si>
  <si>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</si>
  <si>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</si>
  <si>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</si>
  <si>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</si>
  <si>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</si>
  <si>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</si>
  <si>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</si>
  <si>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</si>
  <si>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</si>
  <si>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</si>
  <si>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</si>
  <si>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</si>
  <si>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</si>
  <si>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</si>
  <si>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</si>
  <si>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</si>
  <si>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</si>
  <si>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</si>
  <si>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</si>
  <si>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</si>
  <si>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</si>
  <si>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</si>
  <si>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</si>
  <si>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</si>
  <si>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</si>
  <si>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</si>
  <si>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</si>
  <si>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</si>
  <si>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</si>
  <si>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</si>
  <si>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</si>
  <si>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</si>
  <si>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</si>
  <si>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</si>
  <si>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</si>
  <si>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</si>
  <si>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</si>
  <si>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</si>
  <si>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</si>
  <si>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</si>
  <si>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</si>
  <si>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</si>
  <si>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</si>
  <si>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</si>
  <si>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</si>
  <si>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</si>
  <si>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</si>
  <si>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</si>
  <si>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</si>
  <si>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</si>
  <si>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</si>
  <si>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</si>
  <si>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</si>
  <si>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</si>
  <si>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</si>
  <si>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</si>
  <si>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</si>
  <si>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</si>
  <si>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</si>
  <si>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</si>
  <si>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</si>
  <si>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</si>
  <si>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</si>
  <si>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</si>
  <si>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</si>
  <si>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</si>
  <si>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</si>
  <si>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</si>
  <si>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</si>
  <si>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</si>
  <si>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</si>
  <si>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</si>
  <si>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</si>
  <si>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</si>
  <si>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</si>
  <si>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</si>
  <si>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</si>
  <si>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</si>
  <si>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</si>
  <si>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</si>
  <si>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</si>
  <si>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</si>
  <si>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</si>
  <si>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</si>
  <si>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</si>
  <si>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</si>
  <si>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</si>
  <si>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</si>
  <si>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</si>
  <si>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</si>
  <si>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</si>
  <si>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</si>
  <si>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</si>
  <si>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</si>
  <si>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</si>
  <si>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</si>
  <si>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</si>
  <si>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</si>
  <si>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</si>
  <si>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</si>
  <si>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</si>
  <si>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</si>
  <si>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</si>
  <si>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</si>
  <si>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</si>
  <si>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</si>
  <si>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</si>
  <si>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</si>
  <si>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</si>
  <si>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</si>
  <si>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</si>
  <si>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</si>
  <si>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</si>
  <si>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</si>
  <si>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</si>
  <si>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</si>
  <si>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</si>
  <si>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</si>
  <si>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</si>
  <si>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</si>
  <si>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</si>
  <si>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</si>
  <si>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</si>
  <si>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</si>
  <si>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</si>
  <si>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</si>
  <si>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</si>
  <si>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</si>
  <si>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</si>
  <si>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</si>
  <si>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</si>
  <si>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</si>
  <si>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</si>
  <si>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</si>
  <si>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</si>
  <si>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</si>
  <si>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</si>
  <si>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</si>
  <si>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</si>
  <si>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</si>
  <si>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</si>
  <si>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</si>
  <si>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</si>
  <si>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</si>
  <si>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</si>
  <si>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</si>
  <si>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</si>
  <si>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HINDU</t>
  </si>
  <si>
    <t>Open</t>
  </si>
  <si>
    <t>Sidharth Sankar Sahoo/SF0074779</t>
  </si>
  <si>
    <t>Cuttack</t>
  </si>
  <si>
    <t>Dual Staff</t>
  </si>
  <si>
    <t>Available &amp; Updated</t>
  </si>
  <si>
    <t>Gobind Prasad Mohanty/ SF0009889</t>
  </si>
  <si>
    <t xml:space="preserve">	
Sanjaya Kumar Sahoo/ SF0070624</t>
  </si>
  <si>
    <t>BM</t>
  </si>
  <si>
    <t>BQM</t>
  </si>
  <si>
    <t>Antaryami Swain/ SF0091039</t>
  </si>
  <si>
    <t>jagatsingpur</t>
  </si>
  <si>
    <t>OR2709</t>
  </si>
  <si>
    <t>Rahama</t>
  </si>
  <si>
    <t>Fri</t>
  </si>
  <si>
    <t>&gt; 2 to 4 Years</t>
  </si>
  <si>
    <t>On dt 03-06-25 borrower saraswati Hati,loan id-355257699 paid Rs 500/- but lo wrongly entry Rs 19900/- and mail to HO on 04-06-25 for correction.</t>
  </si>
  <si>
    <t>Wrongly Entry Amount is Rs-19900  Borrower name-saraswati Hati,loan id-355257699 Please Verify and solve  ASAP</t>
  </si>
  <si>
    <t>Gopikanta Das</t>
  </si>
  <si>
    <t>SF0098083</t>
  </si>
  <si>
    <t>Hemant Kumar Das</t>
  </si>
  <si>
    <t>SF0038440</t>
  </si>
  <si>
    <t>CSS</t>
  </si>
  <si>
    <t>Athagarh</t>
  </si>
  <si>
    <t>ORGL0396</t>
  </si>
  <si>
    <t>Choudwar</t>
  </si>
  <si>
    <t>Kedareswar</t>
  </si>
  <si>
    <t>SF0098445</t>
  </si>
  <si>
    <t>Ritendra Pallei</t>
  </si>
  <si>
    <t>KEDARESWAR drop</t>
  </si>
  <si>
    <t>847382</t>
  </si>
  <si>
    <t>Unnati</t>
  </si>
  <si>
    <t>SSF3691472</t>
  </si>
  <si>
    <t>GENERAL</t>
  </si>
  <si>
    <t>Agriculture &amp; Farming</t>
  </si>
  <si>
    <t>T KUNILATA</t>
  </si>
  <si>
    <t>20-Feb-2024</t>
  </si>
  <si>
    <t>0</t>
  </si>
  <si>
    <t>2.47 Yrs</t>
  </si>
  <si>
    <t>29 Mar 2023</t>
  </si>
  <si>
    <t>12-Apr-2024</t>
  </si>
  <si>
    <t>04-Aug-2025</t>
  </si>
  <si>
    <t>As per phonepe evidence borrower paid her EMI Rs 2690/- on dt 10-12-24 to lo Bikash Kumar Behera/ SF0054930 but staff has not remitted at office.</t>
  </si>
  <si>
    <t>Bikash Kumar Behera</t>
  </si>
  <si>
    <t>SF0054930</t>
  </si>
  <si>
    <t>CA</t>
  </si>
  <si>
    <t>Jeetendra Kumar Mahapatra/SF0027163</t>
  </si>
  <si>
    <t>FN25-26-02414</t>
  </si>
  <si>
    <t>26-09-2025</t>
  </si>
  <si>
    <t>08:00AM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</si>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</sst>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ORGL0396</v>
      </c>
      <c r="D5" s="63" t="str">
        <f>IF('Physical Cash at Safe'!D28="Yes", 'Physical Cash at Safe'!A4, 'Borrower Wise Details'!C5)</f>
        <v>Choudwar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45910</v>
      </c>
      <c r="H5" s="107" t="s">
        <v>273</v>
      </c>
      <c r="I5" s="61">
        <v>45930</v>
      </c>
      <c r="J5" s="74" t="str">
        <f>IF('Physical Cash at Safe'!D28="Yes",'Physical Cash at Safe'!E28,IF('Borrower Wise Details'!D5&lt;&gt;"",'Borrower Wise Details'!D5,""))</f>
        <v>FN25-26-02414</v>
      </c>
      <c r="K5" s="81">
        <v>1</v>
      </c>
      <c r="L5" s="82">
        <v>2690</v>
      </c>
      <c r="M5" s="82">
        <v>0</v>
      </c>
      <c r="N5" s="132" t="s">
        <v>297</v>
      </c>
      <c r="O5" s="133" t="s">
        <v>261</v>
      </c>
      <c r="P5" s="133" t="s">
        <v>257</v>
      </c>
      <c r="Q5" s="133" t="s">
        <v>258</v>
      </c>
      <c r="R5" s="75" t="str">
        <f>IF('Physical Cash at Safe'!$D$28="Yes", 'Physical Cash at Safe'!$A$28, IF('Borrower Wise Details'!F5&lt;&gt;"", 'Borrower Wise Details'!F5, ""))</f>
        <v>Bikash Kumar Behera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SF0054930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45926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293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ORGL0396</v>
      </c>
      <c r="C5" s="50" t="str">
        <f>IF('Fraud Investigation Report'!D5="", "", 'Fraud Investigation Report'!D5)</f>
        <v>Choudwar</v>
      </c>
      <c r="D5" s="68" t="str">
        <f>IF(OR('Fraud Investigation Report'!R5="", 'Fraud Investigation Report'!R5=0), "", 'Fraud Investigation Report'!R5)</f>
        <v>Bikash Kumar Behera</v>
      </c>
      <c r="E5" s="68" t="str">
        <f>IF(OR('Fraud Investigation Report'!T5="", 'Fraud Investigation Report'!T5=0), "", 'Fraud Investigation Report'!T5)</f>
        <v>SF0054930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FN25-26-02414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2690</v>
      </c>
      <c r="Q5" s="49"/>
      <c r="R5" s="84" t="s">
        <v>301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" sqref="E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263</v>
      </c>
      <c r="B4" s="41" t="s">
        <v>264</v>
      </c>
      <c r="C4" s="41" t="s">
        <v>262</v>
      </c>
      <c r="D4" s="41" t="s">
        <v>254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45925</v>
      </c>
      <c r="C6" s="18">
        <v>45924</v>
      </c>
      <c r="D6" s="18">
        <v>45925</v>
      </c>
      <c r="E6" s="19">
        <v>0.27083333333333331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60</v>
      </c>
      <c r="C11" s="23">
        <f>B11*A11</f>
        <v>30000</v>
      </c>
      <c r="D11" s="25">
        <v>16</v>
      </c>
      <c r="E11" s="23">
        <f t="shared" ref="E11:E17" si="0">D11*A11</f>
        <v>8000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76</v>
      </c>
      <c r="C13" s="23">
        <f t="shared" ref="C13:C17" si="1">B13*A13</f>
        <v>7600</v>
      </c>
      <c r="D13" s="25">
        <v>99</v>
      </c>
      <c r="E13" s="23">
        <f t="shared" si="0"/>
        <v>9900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19</v>
      </c>
      <c r="C18" s="23">
        <f>B18</f>
        <v>19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37619</v>
      </c>
      <c r="D19" s="30" t="s">
        <v>76</v>
      </c>
      <c r="E19" s="31">
        <f>SUM(E10:E18)</f>
        <v>18219</v>
      </c>
    </row>
    <row r="20" spans="1:5" ht="30" customHeight="1" x14ac:dyDescent="0.35">
      <c r="A20" s="148" t="s">
        <v>97</v>
      </c>
      <c r="B20" s="149"/>
      <c r="C20" s="32">
        <v>18219</v>
      </c>
      <c r="D20" s="33" t="s">
        <v>91</v>
      </c>
      <c r="E20" s="34">
        <v>19400</v>
      </c>
    </row>
    <row r="21" spans="1:5" ht="30" customHeight="1" x14ac:dyDescent="0.35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5" t="s">
        <v>267</v>
      </c>
      <c r="C24" s="135"/>
      <c r="D24" s="135"/>
      <c r="E24" s="135"/>
    </row>
    <row r="25" spans="1:5" ht="57.75" customHeight="1" x14ac:dyDescent="0.35">
      <c r="A25" s="36" t="s">
        <v>81</v>
      </c>
      <c r="B25" s="157" t="s">
        <v>268</v>
      </c>
      <c r="C25" s="157"/>
      <c r="D25" s="157"/>
      <c r="E25" s="157"/>
    </row>
    <row r="26" spans="1:5" ht="20.149999999999999" customHeight="1" x14ac:dyDescent="0.35">
      <c r="A26" s="162" t="s">
        <v>190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" customHeight="1" x14ac:dyDescent="0.35">
      <c r="A30" s="127"/>
      <c r="B30" s="127"/>
      <c r="C30" s="128"/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220</v>
      </c>
      <c r="B32" s="38" t="s">
        <v>255</v>
      </c>
      <c r="C32" s="37" t="s">
        <v>82</v>
      </c>
      <c r="D32" s="158" t="s">
        <v>256</v>
      </c>
      <c r="E32" s="159"/>
    </row>
    <row r="33" spans="1:5" ht="18" customHeight="1" x14ac:dyDescent="0.35">
      <c r="A33" s="37" t="s">
        <v>83</v>
      </c>
      <c r="B33" s="106">
        <v>273</v>
      </c>
      <c r="C33" s="39" t="s">
        <v>84</v>
      </c>
      <c r="D33" s="152">
        <v>286</v>
      </c>
      <c r="E33" s="153"/>
    </row>
    <row r="34" spans="1:5" ht="26" x14ac:dyDescent="0.35">
      <c r="A34" s="39" t="s">
        <v>221</v>
      </c>
      <c r="B34" s="38" t="s">
        <v>269</v>
      </c>
      <c r="C34" s="39" t="s">
        <v>222</v>
      </c>
      <c r="D34" s="154" t="s">
        <v>271</v>
      </c>
      <c r="E34" s="155"/>
    </row>
    <row r="35" spans="1:5" ht="26" x14ac:dyDescent="0.35">
      <c r="A35" s="39" t="s">
        <v>223</v>
      </c>
      <c r="B35" s="38" t="s">
        <v>270</v>
      </c>
      <c r="C35" s="39" t="s">
        <v>225</v>
      </c>
      <c r="D35" s="154" t="s">
        <v>272</v>
      </c>
      <c r="E35" s="155"/>
    </row>
    <row r="36" spans="1:5" ht="25.5" customHeight="1" x14ac:dyDescent="0.35">
      <c r="A36" s="39" t="s">
        <v>224</v>
      </c>
      <c r="B36" s="38" t="s">
        <v>260</v>
      </c>
      <c r="C36" s="39" t="s">
        <v>226</v>
      </c>
      <c r="D36" s="156" t="s">
        <v>259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ORGL0396</v>
      </c>
      <c r="C5" s="119" t="str">
        <f>IF('Loan Outstanding Report'!$H$5="", "", 'Loan Outstanding Report'!$H$5)</f>
        <v>Choudwar</v>
      </c>
      <c r="D5" s="129" t="s">
        <v>298</v>
      </c>
      <c r="E5" s="65">
        <v>45926</v>
      </c>
      <c r="F5" s="130" t="s">
        <v>294</v>
      </c>
      <c r="G5" s="131" t="s">
        <v>295</v>
      </c>
      <c r="H5" s="49" t="s">
        <v>296</v>
      </c>
      <c r="I5" s="120" t="s">
        <v>280</v>
      </c>
      <c r="J5" s="120" t="s">
        <v>283</v>
      </c>
      <c r="K5" s="120" t="s">
        <v>286</v>
      </c>
      <c r="L5" s="11">
        <v>355388775</v>
      </c>
      <c r="M5" s="65" t="s">
        <v>287</v>
      </c>
      <c r="N5" s="124">
        <v>40000</v>
      </c>
      <c r="O5" s="124">
        <v>2690</v>
      </c>
      <c r="P5" s="121" t="s">
        <v>139</v>
      </c>
      <c r="Q5" s="80">
        <v>45636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203</v>
      </c>
      <c r="W5" s="122" t="s">
        <v>293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 t="s">
        <v>299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300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254</v>
      </c>
      <c r="E5" s="38" t="s">
        <v>254</v>
      </c>
      <c r="F5" s="38" t="s">
        <v>274</v>
      </c>
      <c r="G5" s="84" t="s">
        <v>275</v>
      </c>
      <c r="H5" s="38" t="s">
        <v>276</v>
      </c>
      <c r="I5" s="84">
        <v>61542</v>
      </c>
      <c r="J5" s="38" t="s">
        <v>277</v>
      </c>
      <c r="K5" s="84">
        <v>61542</v>
      </c>
      <c r="L5" s="84" t="s">
        <v>278</v>
      </c>
      <c r="M5" s="38" t="s">
        <v>279</v>
      </c>
      <c r="N5" s="84">
        <v>100828</v>
      </c>
      <c r="O5" s="84" t="s">
        <v>280</v>
      </c>
      <c r="P5" s="84">
        <v>139160</v>
      </c>
      <c r="Q5" s="38" t="s">
        <v>281</v>
      </c>
      <c r="R5" s="38" t="s">
        <v>282</v>
      </c>
      <c r="S5" s="84" t="s">
        <v>283</v>
      </c>
      <c r="T5" s="84" t="s">
        <v>283</v>
      </c>
      <c r="U5" s="84" t="s">
        <v>284</v>
      </c>
      <c r="V5" s="84" t="s">
        <v>251</v>
      </c>
      <c r="W5" s="84">
        <v>0</v>
      </c>
      <c r="X5" s="38" t="s">
        <v>285</v>
      </c>
      <c r="Y5" s="84">
        <v>355388775</v>
      </c>
      <c r="Z5" s="38" t="s">
        <v>286</v>
      </c>
      <c r="AA5" s="108" t="s">
        <v>287</v>
      </c>
      <c r="AB5" s="84">
        <v>40000</v>
      </c>
      <c r="AC5" s="108" t="s">
        <v>265</v>
      </c>
      <c r="AD5" s="84">
        <v>18</v>
      </c>
      <c r="AE5" s="84" t="s">
        <v>288</v>
      </c>
      <c r="AF5" s="84" t="s">
        <v>289</v>
      </c>
      <c r="AG5" s="108" t="s">
        <v>290</v>
      </c>
      <c r="AH5" s="84" t="s">
        <v>266</v>
      </c>
      <c r="AI5" s="108" t="s">
        <v>291</v>
      </c>
      <c r="AJ5" s="84">
        <v>2690</v>
      </c>
      <c r="AK5" s="84">
        <v>2690</v>
      </c>
      <c r="AL5" s="108" t="s">
        <v>292</v>
      </c>
      <c r="AM5" s="84">
        <v>36614.36</v>
      </c>
      <c r="AN5" s="112">
        <v>9115.64</v>
      </c>
      <c r="AO5" s="112">
        <v>45730</v>
      </c>
      <c r="AP5" s="112">
        <v>3385.64</v>
      </c>
      <c r="AQ5" s="112">
        <v>81.36</v>
      </c>
      <c r="AR5" s="112">
        <v>3467</v>
      </c>
      <c r="AS5" s="112">
        <v>3385.64</v>
      </c>
      <c r="AT5" s="112">
        <v>81.36</v>
      </c>
      <c r="AU5" s="112">
        <v>3467</v>
      </c>
      <c r="AV5" s="84">
        <v>18</v>
      </c>
      <c r="AW5" s="84"/>
      <c r="AX5" s="84"/>
      <c r="AY5" s="108"/>
      <c r="AZ5" s="84"/>
      <c r="BA5" s="84"/>
      <c r="BB5" s="84" t="s">
        <v>252</v>
      </c>
      <c r="BC5" s="84" t="s">
        <v>145</v>
      </c>
      <c r="BD5" s="108"/>
      <c r="BE5" s="84"/>
      <c r="BF5" s="38" t="s">
        <v>283</v>
      </c>
      <c r="BG5" s="84" t="s">
        <v>283</v>
      </c>
      <c r="BH5" s="114" t="s">
        <v>253</v>
      </c>
      <c r="BI5" s="38" t="s">
        <v>111</v>
      </c>
      <c r="BJ5" s="85">
        <v>45926</v>
      </c>
      <c r="BK5" s="84"/>
      <c r="BL5" s="38"/>
      <c r="BM5" s="115" t="s">
        <v>119</v>
      </c>
      <c r="BN5" s="116" t="s">
        <v>200</v>
      </c>
      <c r="BO5" s="84" t="s">
        <v>245</v>
      </c>
      <c r="BP5" s="84">
        <v>2690</v>
      </c>
      <c r="BQ5" s="117" t="s">
        <v>202</v>
      </c>
      <c r="BR5" s="118" t="s">
        <v>293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2025-09-30T09:27:43Z</dcterms:modified>
</cp:coreProperties>
</file>