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of Cash shortage\"/>
    </mc:Choice>
  </mc:AlternateContent>
  <xr:revisionPtr revIDLastSave="0" documentId="8_{A31EBE71-24F4-4BF5-A372-B7EAB26173E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<sst xmlns="http://schemas.openxmlformats.org/spreadsheetml/2006/main" count="323" uniqueCount="281">
  <si>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</si>
  <si>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</si>
  <si>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</si>
  <si>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</si>
  <si>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</si>
  <si>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</si>
  <si>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</si>
  <si>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</si>
  <si>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</si>
  <si>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</si>
  <si>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</si>
  <si>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</si>
  <si>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</si>
  <si>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</si>
  <si>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</si>
  <si>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</si>
  <si>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</si>
  <si>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</si>
  <si>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</si>
  <si>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</si>
  <si>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</si>
  <si>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</si>
  <si>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</si>
  <si>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</si>
  <si>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</si>
  <si>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</si>
  <si>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</si>
  <si>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</si>
  <si>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</si>
  <si>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</si>
  <si>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</si>
  <si>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</si>
  <si>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</si>
  <si>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</si>
  <si>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</si>
  <si>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</si>
  <si>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</si>
  <si>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</si>
  <si>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</si>
  <si>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</si>
  <si>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</si>
  <si>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</si>
  <si>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</si>
  <si>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</si>
  <si>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</si>
  <si>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</si>
  <si>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</si>
  <si>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</si>
  <si>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</si>
  <si>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</si>
  <si>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</si>
  <si>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</si>
  <si>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</si>
  <si>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</si>
  <si>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</si>
  <si>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</si>
  <si>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</si>
  <si>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</si>
  <si>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</si>
  <si>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</si>
  <si>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</si>
  <si>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</si>
  <si>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</si>
  <si>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</si>
  <si>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</si>
  <si>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</si>
  <si>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</si>
  <si>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</si>
  <si>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</si>
  <si>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</si>
  <si>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</si>
  <si>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</si>
  <si>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</si>
  <si>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</si>
  <si>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</si>
  <si>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</si>
  <si>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</si>
  <si>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</si>
  <si>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</si>
  <si>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</si>
  <si>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</si>
  <si>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</si>
  <si>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</si>
  <si>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</si>
  <si>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</si>
  <si>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</si>
  <si>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</si>
  <si>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</si>
  <si>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</si>
  <si>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</si>
  <si>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</si>
  <si>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</si>
  <si>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</si>
  <si>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</si>
  <si>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</si>
  <si>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</si>
  <si>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</si>
  <si>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</si>
  <si>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</si>
  <si>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</si>
  <si>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</si>
  <si>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</si>
  <si>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</si>
  <si>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</si>
  <si>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</si>
  <si>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</si>
  <si>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</si>
  <si>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</si>
  <si>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</si>
  <si>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</si>
  <si>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</si>
  <si>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</si>
  <si>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</si>
  <si>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</si>
  <si>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</si>
  <si>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</si>
  <si>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</si>
  <si>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</si>
  <si>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</si>
  <si>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</si>
  <si>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</si>
  <si>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</si>
  <si>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</si>
  <si>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</si>
  <si>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</si>
  <si>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</si>
  <si>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</si>
  <si>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</si>
  <si>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</si>
  <si>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</si>
  <si>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</si>
  <si>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</si>
  <si>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</si>
  <si>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</si>
  <si>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</si>
  <si>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</si>
  <si>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</si>
  <si>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</si>
  <si>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</si>
  <si>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</si>
  <si>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</si>
  <si>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</si>
  <si>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</si>
  <si>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</si>
  <si>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</si>
  <si>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</si>
  <si>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</si>
  <si>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</si>
  <si>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</si>
  <si>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</si>
  <si>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</si>
  <si>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</si>
  <si>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</si>
  <si>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</si>
  <si>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</si>
  <si>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</si>
  <si>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</si>
  <si>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</si>
  <si>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</si>
  <si>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</si>
  <si>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</si>
  <si>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</si>
  <si>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</si>
  <si>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</si>
  <si>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</si>
  <si>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</si>
  <si>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</si>
  <si>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</si>
  <si>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</si>
  <si>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</si>
  <si>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</si>
  <si>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</si>
  <si>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</si>
  <si>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</si>
  <si>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</si>
  <si>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</si>
  <si>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</si>
  <si>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</si>
  <si>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</si>
  <si>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</si>
  <si>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</si>
  <si>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</si>
  <si>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</si>
  <si>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</si>
  <si>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</si>
  <si>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</si>
  <si>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</si>
  <si>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</si>
  <si>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</si>
  <si>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</si>
  <si>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</si>
  <si>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</si>
  <si>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</si>
  <si>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</si>
  <si>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</si>
  <si>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</si>
  <si>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</si>
  <si>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</si>
  <si>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</si>
  <si>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</si>
  <si>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</si>
  <si>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</si>
  <si>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</si>
  <si>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</si>
  <si>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</si>
  <si>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</si>
  <si>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</si>
  <si>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</si>
  <si>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</si>
  <si>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</si>
  <si>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</si>
  <si>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</si>
  <si>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</si>
  <si>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</si>
  <si>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</si>
  <si>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</si>
  <si>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</si>
  <si>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</si>
  <si>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</si>
  <si>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</si>
  <si>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</si>
  <si>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</si>
  <si>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</si>
  <si>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</si>
  <si>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</si>
  <si>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</si>
  <si>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</si>
  <si>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</si>
  <si>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</si>
  <si>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</si>
  <si>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</si>
  <si>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</si>
  <si>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</si>
  <si>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</si>
  <si>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</si>
  <si>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</si>
  <si>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</si>
  <si>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</si>
  <si>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</si>
  <si>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</si>
  <si>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</si>
  <si>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</si>
  <si>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</si>
  <si>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</si>
  <si>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</si>
  <si>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</si>
  <si>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</si>
  <si>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</si>
  <si>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</si>
  <si>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</si>
  <si>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Completed-Report Submitted</t>
  </si>
  <si>
    <t>Staff Sudhanshu Kumar received total EMI amount Rs. 2240*7= 15680/- on dated :- 16-09-24, 21-10-24,18-11-24, 16-12-24, 17-02-25, 17-03-25, 21-04-25 which is not posted in FIMO account.</t>
  </si>
  <si>
    <t>Staff Sudhanshu Kumar received amount Rs. 2240*2= 4480/- on dated :- 20-01-25 &amp; 17-03-25 which is not posted in FIMO account.</t>
  </si>
  <si>
    <t>Staff Sudhanshu kumar received Rs. 3400*3 = 10200/- on dated :- 13-09-24, 20-11-24 and 7-12-24 which is not posted in FIMO account.</t>
  </si>
  <si>
    <t>Staff Sudhanshu kumar received Rs. 2690*3 = 8070/- on dated :- 13-09-24, 20-11-24 and 7-12-24 which is not posted in FIMO account.</t>
  </si>
  <si>
    <t>Staff Sudhanshu kumar collected the two month EMI amount Rs. 3900*2=7800/- on dated :- 07-08-24 &amp; 04-12-24, which is not posted in FIMO account.</t>
  </si>
  <si>
    <t>Staff Sudhanshu Kumar received amount Rs. 2240*2= 4480/- on dated :- 16-09-24 &amp; 18-11-24 which is not posted in FIMO account.</t>
  </si>
  <si>
    <t>Staff Sudhanshu Kumar received amount Rs. 3900/- on dated :- 01-01-25 and the branch manager Munna Kumar received amount Rs. 3900/- 02-07-25 which is not posted in FIMO account.
Staff Shiv shankar Kumar collected the EMI amount Rs. 3900/- on dated :- 03-04-24 which was not posted in FIMO account but after my verification this amount is posted by   staff Shiv Shankar Kumar in the month of August'25.</t>
  </si>
  <si>
    <t>Staff Sudhanshu Kumar received amount Rs. 3470*2 = 6940/- on dated :- 11-11-24 and 13-12-24 which is not posted in FIMO account.</t>
  </si>
  <si>
    <t>BQM</t>
  </si>
  <si>
    <t>Bihar</t>
  </si>
  <si>
    <t>BM</t>
  </si>
  <si>
    <t>IA</t>
  </si>
  <si>
    <t>BH3955</t>
  </si>
  <si>
    <t>Jagdishpur-2</t>
  </si>
  <si>
    <t>Jagdishpur</t>
  </si>
  <si>
    <t>Kotwa</t>
  </si>
  <si>
    <t>Motihari</t>
  </si>
  <si>
    <t>Previous cash shortage on dated-29/09/2025 amount-54769/- deposited in HO account.</t>
  </si>
  <si>
    <t>Navin Kumar</t>
  </si>
  <si>
    <t>SF0064934</t>
  </si>
  <si>
    <t>FN25-26-02423</t>
  </si>
  <si>
    <t>G2</t>
  </si>
  <si>
    <t>Abhishek Kumar</t>
  </si>
  <si>
    <t>SF0058595</t>
  </si>
  <si>
    <t>G1</t>
  </si>
  <si>
    <t>Alok Raju/SF0091403</t>
  </si>
  <si>
    <t>Rakesh Kumar Singh/SF0007606</t>
  </si>
  <si>
    <t>Baban Kumar Ram/SF0064392</t>
  </si>
  <si>
    <t>Pappu Kumar Ram/SF0098082</t>
  </si>
  <si>
    <t>As per IA verification Rs.59769/- not available in locker So a complaint had been raised against the BM Naveen Kumar/SF0064934 dated 29/09/2025 further amount deposited by the Branch team on same date.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</si>
</sst>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charset val="1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EEECE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14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35" fillId="14" borderId="1" xfId="17" applyFont="1" applyFill="1" applyBorder="1" applyAlignment="1" applyProtection="1">
      <alignment horizontal="center"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Jagdishpur-2</v>
      </c>
      <c r="D5" s="63" t="str">
        <f>IF('Physical Cash at Safe'!D28="Yes", 'Physical Cash at Safe'!A4, 'Borrower Wise Details'!C5)</f>
        <v>BH3955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45929</v>
      </c>
      <c r="H5" s="106" t="s">
        <v>262</v>
      </c>
      <c r="I5" s="61">
        <v>45929</v>
      </c>
      <c r="J5" s="74" t="str">
        <f>IF('Physical Cash at Safe'!D28="Yes",'Physical Cash at Safe'!E28,IF('Borrower Wise Details'!D5&lt;&gt;"",'Borrower Wise Details'!D5,""))</f>
        <v>FN25-26-02423</v>
      </c>
      <c r="K5" s="81"/>
      <c r="L5" s="82"/>
      <c r="M5" s="82"/>
      <c r="N5" s="82" t="s">
        <v>279</v>
      </c>
      <c r="O5" s="82" t="s">
        <v>278</v>
      </c>
      <c r="P5" s="82" t="s">
        <v>277</v>
      </c>
      <c r="Q5" s="82" t="s">
        <v>276</v>
      </c>
      <c r="R5" s="75" t="str">
        <f>IF('Physical Cash at Safe'!$D$28="Yes", 'Physical Cash at Safe'!$A$28, IF('Borrower Wise Details'!F5&lt;&gt;"", 'Borrower Wise Details'!F5, ""))</f>
        <v>Navin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SF0064934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250</v>
      </c>
      <c r="Z5" s="61">
        <v>45929</v>
      </c>
      <c r="AA5" s="61">
        <v>45929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59769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59769</v>
      </c>
      <c r="AE5" s="125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45954</v>
      </c>
      <c r="AH5" s="70" t="s">
        <v>280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Jagdishpur-2</v>
      </c>
      <c r="C5" s="50" t="str">
        <f>IF('Fraud Investigation Report'!D5="", "", 'Fraud Investigation Report'!D5)</f>
        <v>BH3955</v>
      </c>
      <c r="D5" s="68" t="str">
        <f>IF(OR('Fraud Investigation Report'!R5="", 'Fraud Investigation Report'!R5=0), "", 'Fraud Investigation Report'!R5)</f>
        <v>Navin Kumar</v>
      </c>
      <c r="E5" s="68" t="str">
        <f>IF(OR('Fraud Investigation Report'!T5="", 'Fraud Investigation Report'!T5=0), "", 'Fraud Investigation Report'!T5)</f>
        <v>SF0064934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FN25-26-02423</v>
      </c>
      <c r="H5" s="69">
        <f>IF(OR(ISNUMBER(SEARCH("Safe Locker Cash Siphoned Off",'Fraud Investigation Report'!W5)), ISNUMBER(SEARCH("Safe Locker Cash Siphoned Off",'Fraud Investigation Report'!X5))), 'Physical Cash at Safe'!$A$30, "")</f>
        <v>59769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59769</v>
      </c>
      <c r="O5" s="69">
        <f>IF('Fraud Investigation Report'!AD5="", "", 'Fraud Investigation Report'!AD5)</f>
        <v>59769</v>
      </c>
      <c r="P5" s="125">
        <f>IF(AND(N5="", O5=""), "", IF(O5="", N5, N5 - IF(ISNUMBER(O5), O5, 0)))</f>
        <v>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5" t="s">
        <v>2</v>
      </c>
      <c r="B1" s="156"/>
      <c r="C1" s="156"/>
      <c r="D1" s="156"/>
      <c r="E1" s="157"/>
    </row>
    <row r="2" spans="1:5" ht="18" x14ac:dyDescent="0.35">
      <c r="A2" s="14"/>
      <c r="B2" s="158" t="s">
        <v>3</v>
      </c>
      <c r="C2" s="158"/>
      <c r="D2" s="15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263</v>
      </c>
      <c r="B4" s="41" t="s">
        <v>264</v>
      </c>
      <c r="C4" s="41" t="s">
        <v>265</v>
      </c>
      <c r="D4" s="41" t="s">
        <v>266</v>
      </c>
      <c r="E4" s="41" t="s">
        <v>267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260</v>
      </c>
      <c r="B6" s="18">
        <v>45929</v>
      </c>
      <c r="C6" s="18">
        <v>45928</v>
      </c>
      <c r="D6" s="18">
        <v>45929</v>
      </c>
      <c r="E6" s="19">
        <v>0.35416666666666669</v>
      </c>
    </row>
    <row r="7" spans="1:5" ht="15.6" x14ac:dyDescent="0.3">
      <c r="A7" s="159" t="s">
        <v>70</v>
      </c>
      <c r="B7" s="160"/>
      <c r="C7" s="160"/>
      <c r="D7" s="160"/>
      <c r="E7" s="160"/>
    </row>
    <row r="8" spans="1:5" ht="15" customHeight="1" x14ac:dyDescent="0.3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4" x14ac:dyDescent="0.3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108</v>
      </c>
      <c r="C11" s="23">
        <f>B11*A11</f>
        <v>54000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54769</v>
      </c>
      <c r="D19" s="30" t="s">
        <v>76</v>
      </c>
      <c r="E19" s="31">
        <f>SUM(E10:E18)</f>
        <v>0</v>
      </c>
    </row>
    <row r="20" spans="1:5" ht="30" customHeight="1" x14ac:dyDescent="0.3">
      <c r="A20" s="167" t="s">
        <v>97</v>
      </c>
      <c r="B20" s="168"/>
      <c r="C20" s="32">
        <v>54769</v>
      </c>
      <c r="D20" s="33" t="s">
        <v>91</v>
      </c>
      <c r="E20" s="34">
        <v>0</v>
      </c>
    </row>
    <row r="21" spans="1:5" ht="30" customHeight="1" x14ac:dyDescent="0.3">
      <c r="A21" s="169" t="s">
        <v>88</v>
      </c>
      <c r="B21" s="170"/>
      <c r="C21" s="34">
        <v>0</v>
      </c>
      <c r="D21" s="33" t="s">
        <v>89</v>
      </c>
      <c r="E21" s="34"/>
    </row>
    <row r="22" spans="1:5" ht="30" customHeight="1" x14ac:dyDescent="0.3">
      <c r="A22" s="169" t="s">
        <v>77</v>
      </c>
      <c r="B22" s="170"/>
      <c r="C22" s="34">
        <v>0</v>
      </c>
      <c r="D22" s="35" t="s">
        <v>78</v>
      </c>
      <c r="E22" s="34"/>
    </row>
    <row r="23" spans="1:5" ht="30" customHeight="1" x14ac:dyDescent="0.3">
      <c r="A23" s="169" t="s">
        <v>79</v>
      </c>
      <c r="B23" s="170"/>
      <c r="C23" s="52">
        <f>(C19+C21)-(E20+E21)-E19</f>
        <v>54769</v>
      </c>
      <c r="D23" s="53" t="s">
        <v>215</v>
      </c>
      <c r="E23" s="34"/>
    </row>
    <row r="24" spans="1:5" ht="82.5" customHeight="1" x14ac:dyDescent="0.3">
      <c r="A24" s="33" t="s">
        <v>80</v>
      </c>
      <c r="B24" s="154" t="s">
        <v>268</v>
      </c>
      <c r="C24" s="154"/>
      <c r="D24" s="154"/>
      <c r="E24" s="154"/>
    </row>
    <row r="25" spans="1:5" ht="57.75" customHeight="1" x14ac:dyDescent="0.3">
      <c r="A25" s="36" t="s">
        <v>81</v>
      </c>
      <c r="B25" s="143"/>
      <c r="C25" s="143"/>
      <c r="D25" s="143"/>
      <c r="E25" s="143"/>
    </row>
    <row r="26" spans="1:5" ht="20.100000000000001" customHeight="1" x14ac:dyDescent="0.3">
      <c r="A26" s="148" t="s">
        <v>189</v>
      </c>
      <c r="B26" s="148"/>
      <c r="C26" s="148"/>
      <c r="D26" s="148"/>
      <c r="E26" s="14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35" t="s">
        <v>269</v>
      </c>
      <c r="B28" s="136" t="s">
        <v>270</v>
      </c>
      <c r="C28" s="43" t="s">
        <v>261</v>
      </c>
      <c r="D28" s="43" t="s">
        <v>244</v>
      </c>
      <c r="E28" s="79" t="s">
        <v>271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6" t="s">
        <v>218</v>
      </c>
      <c r="E29" s="147"/>
    </row>
    <row r="30" spans="1:5" ht="40.049999999999997" customHeight="1" x14ac:dyDescent="0.3">
      <c r="A30" s="126">
        <v>59769</v>
      </c>
      <c r="B30" s="126">
        <v>59769</v>
      </c>
      <c r="C30" s="127">
        <f>A30-B30</f>
        <v>0</v>
      </c>
      <c r="D30" s="149" t="s">
        <v>191</v>
      </c>
      <c r="E30" s="150"/>
    </row>
    <row r="31" spans="1:5" ht="15" customHeight="1" x14ac:dyDescent="0.3">
      <c r="A31" s="151"/>
      <c r="B31" s="152"/>
      <c r="C31" s="152"/>
      <c r="D31" s="152"/>
      <c r="E31" s="153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44" t="s">
        <v>248</v>
      </c>
      <c r="E32" s="145"/>
    </row>
    <row r="33" spans="1:5" ht="18" customHeight="1" x14ac:dyDescent="0.3">
      <c r="A33" s="37" t="s">
        <v>83</v>
      </c>
      <c r="B33" s="130" t="s">
        <v>275</v>
      </c>
      <c r="C33" s="39" t="s">
        <v>84</v>
      </c>
      <c r="D33" s="138" t="s">
        <v>272</v>
      </c>
      <c r="E33" s="139"/>
    </row>
    <row r="34" spans="1:5" ht="27.6" x14ac:dyDescent="0.3">
      <c r="A34" s="39" t="s">
        <v>220</v>
      </c>
      <c r="B34" s="131" t="s">
        <v>269</v>
      </c>
      <c r="C34" s="39" t="s">
        <v>221</v>
      </c>
      <c r="D34" s="140" t="s">
        <v>273</v>
      </c>
      <c r="E34" s="141"/>
    </row>
    <row r="35" spans="1:5" ht="27.6" x14ac:dyDescent="0.3">
      <c r="A35" s="39" t="s">
        <v>222</v>
      </c>
      <c r="B35" s="131" t="s">
        <v>270</v>
      </c>
      <c r="C35" s="39" t="s">
        <v>224</v>
      </c>
      <c r="D35" s="140" t="s">
        <v>274</v>
      </c>
      <c r="E35" s="141"/>
    </row>
    <row r="36" spans="1:5" ht="25.5" customHeight="1" x14ac:dyDescent="0.3">
      <c r="A36" s="39" t="s">
        <v>223</v>
      </c>
      <c r="B36" s="38" t="s">
        <v>261</v>
      </c>
      <c r="C36" s="39" t="s">
        <v>225</v>
      </c>
      <c r="D36" s="142" t="s">
        <v>259</v>
      </c>
      <c r="E36" s="14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110" zoomScaleNormal="11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133"/>
      <c r="G5" s="134"/>
      <c r="H5" s="49"/>
      <c r="I5" s="119"/>
      <c r="J5" s="119"/>
      <c r="K5" s="119"/>
      <c r="L5" s="11"/>
      <c r="M5" s="65"/>
      <c r="N5" s="123"/>
      <c r="O5" s="123"/>
      <c r="P5" s="120"/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 t="s">
        <v>201</v>
      </c>
      <c r="W5" s="121" t="s">
        <v>251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 t="s">
        <v>201</v>
      </c>
      <c r="W6" s="121" t="s">
        <v>252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 t="s">
        <v>202</v>
      </c>
      <c r="W7" s="121" t="s">
        <v>253</v>
      </c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 t="s">
        <v>202</v>
      </c>
      <c r="W8" s="121" t="s">
        <v>254</v>
      </c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 t="s">
        <v>201</v>
      </c>
      <c r="W9" s="121" t="s">
        <v>255</v>
      </c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 t="s">
        <v>201</v>
      </c>
      <c r="W10" s="121" t="s">
        <v>256</v>
      </c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 t="s">
        <v>201</v>
      </c>
      <c r="W11" s="121" t="s">
        <v>257</v>
      </c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 t="s">
        <v>201</v>
      </c>
      <c r="W12" s="121" t="s">
        <v>258</v>
      </c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G5" sqref="G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32"/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2025-10-24T12:54:39Z</dcterms:modified>
</cp:coreProperties>
</file>