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Patahi 114439/"/>
    </mc:Choice>
  </mc:AlternateContent>
  <xr:revisionPtr revIDLastSave="68" documentId="13_ncr:1_{0E9F630F-0E24-4EFE-92FA-D1B173DAD138}" xr6:coauthVersionLast="47" xr6:coauthVersionMax="47" xr10:uidLastSave="{50A7F3F3-CBC6-4A62-B281-CDDAF22BE5E7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" i="23" l="1"/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<sst xmlns="http://schemas.openxmlformats.org/spreadsheetml/2006/main" count="349" uniqueCount="300">
  <si>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</si>
  <si>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</si>
  <si>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</si>
  <si>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</si>
  <si>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</si>
  <si>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</si>
  <si>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</si>
  <si>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</si>
  <si>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</si>
  <si>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</si>
  <si>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</si>
  <si>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</si>
  <si>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</si>
  <si>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</si>
  <si>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</si>
  <si>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</si>
  <si>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</si>
  <si>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</si>
  <si>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</si>
  <si>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</si>
  <si>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</si>
  <si>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</si>
  <si>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</si>
  <si>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</si>
  <si>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</si>
  <si>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</si>
  <si>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</si>
  <si>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</si>
  <si>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</si>
  <si>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</si>
  <si>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</si>
  <si>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</si>
  <si>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</si>
  <si>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</si>
  <si>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</si>
  <si>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</si>
  <si>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</si>
  <si>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</si>
  <si>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</si>
  <si>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</si>
  <si>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</si>
  <si>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</si>
  <si>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</si>
  <si>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</si>
  <si>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</si>
  <si>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</si>
  <si>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</si>
  <si>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</si>
  <si>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</si>
  <si>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</si>
  <si>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</si>
  <si>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</si>
  <si>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</si>
  <si>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</si>
  <si>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</si>
  <si>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</si>
  <si>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</si>
  <si>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</si>
  <si>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</si>
  <si>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</si>
  <si>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</si>
  <si>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</si>
  <si>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</si>
  <si>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</si>
  <si>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</si>
  <si>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</si>
  <si>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</si>
  <si>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</si>
  <si>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</si>
  <si>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</si>
  <si>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</si>
  <si>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</si>
  <si>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</si>
  <si>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</si>
  <si>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</si>
  <si>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</si>
  <si>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</si>
  <si>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</si>
  <si>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</si>
  <si>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</si>
  <si>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</si>
  <si>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</si>
  <si>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</si>
  <si>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</si>
  <si>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</si>
  <si>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</si>
  <si>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</si>
  <si>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</si>
  <si>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</si>
  <si>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</si>
  <si>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</si>
  <si>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</si>
  <si>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</si>
  <si>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</si>
  <si>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</si>
  <si>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</si>
  <si>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</si>
  <si>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</si>
  <si>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</si>
  <si>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</si>
  <si>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</si>
  <si>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</si>
  <si>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</si>
  <si>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</si>
  <si>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</si>
  <si>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</si>
  <si>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</si>
  <si>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</si>
  <si>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</si>
  <si>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</si>
  <si>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</si>
  <si>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</si>
  <si>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</si>
  <si>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</si>
  <si>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</si>
  <si>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</si>
  <si>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</si>
  <si>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</si>
  <si>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</si>
  <si>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</si>
  <si>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</si>
  <si>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</si>
  <si>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</si>
  <si>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</si>
  <si>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</si>
  <si>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</si>
  <si>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</si>
  <si>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</si>
  <si>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</si>
  <si>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</si>
  <si>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</si>
  <si>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</si>
  <si>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</si>
  <si>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</si>
  <si>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</si>
  <si>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</si>
  <si>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</si>
  <si>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</si>
  <si>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</si>
  <si>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</si>
  <si>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</si>
  <si>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</si>
  <si>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</si>
  <si>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</si>
  <si>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</si>
  <si>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</si>
  <si>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</si>
  <si>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</si>
  <si>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</si>
  <si>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</si>
  <si>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</si>
  <si>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</si>
  <si>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</si>
  <si>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</si>
  <si>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</si>
  <si>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</si>
  <si>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</si>
  <si>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</si>
  <si>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</si>
  <si>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</si>
  <si>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</si>
  <si>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</si>
  <si>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</si>
  <si>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</si>
  <si>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</si>
  <si>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</si>
  <si>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</si>
  <si>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</si>
  <si>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</si>
  <si>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</si>
  <si>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</si>
  <si>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</si>
  <si>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</si>
  <si>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</si>
  <si>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</si>
  <si>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</si>
  <si>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</si>
  <si>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</si>
  <si>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</si>
  <si>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</si>
  <si>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</si>
  <si>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</si>
  <si>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</si>
  <si>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</si>
  <si>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</si>
  <si>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</si>
  <si>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</si>
  <si>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</si>
  <si>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</si>
  <si>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</si>
  <si>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</si>
  <si>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</si>
  <si>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</si>
  <si>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</si>
  <si>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</si>
  <si>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</si>
  <si>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</si>
  <si>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</si>
  <si>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</si>
  <si>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</si>
  <si>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</si>
  <si>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</si>
  <si>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</si>
  <si>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</si>
  <si>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</si>
  <si>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</si>
  <si>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</si>
  <si>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</si>
  <si>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</si>
  <si>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</si>
  <si>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</si>
  <si>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</si>
  <si>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</si>
  <si>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</si>
  <si>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</si>
  <si>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</si>
  <si>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</si>
  <si>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</si>
  <si>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</si>
  <si>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</si>
  <si>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</si>
  <si>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</si>
  <si>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</si>
  <si>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</si>
  <si>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</si>
  <si>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</si>
  <si>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</si>
  <si>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</si>
  <si>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</si>
  <si>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</si>
  <si>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</si>
  <si>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</si>
  <si>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</si>
  <si>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</si>
  <si>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</si>
  <si>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</si>
  <si>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</si>
  <si>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</si>
  <si>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</si>
  <si>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</si>
  <si>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</si>
  <si>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</si>
  <si>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</si>
  <si>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</si>
  <si>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</si>
  <si>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</si>
  <si>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</si>
  <si>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BH3571</t>
  </si>
  <si>
    <t>Patahi</t>
  </si>
  <si>
    <t>Chakia</t>
  </si>
  <si>
    <t>Muzaffarpur</t>
  </si>
  <si>
    <t>Dual Staff</t>
  </si>
  <si>
    <t>Sonu Kumar</t>
  </si>
  <si>
    <t>G1</t>
  </si>
  <si>
    <t>SF0067978</t>
  </si>
  <si>
    <t>Branch Manager</t>
  </si>
  <si>
    <t>Available &amp; Updated</t>
  </si>
  <si>
    <t>G2</t>
  </si>
  <si>
    <t>SF0075447</t>
  </si>
  <si>
    <t>LO</t>
  </si>
  <si>
    <t>Mithalesh Kumar Singh</t>
  </si>
  <si>
    <t>North</t>
  </si>
  <si>
    <t>Bihar-1</t>
  </si>
  <si>
    <t>Rupahra</t>
  </si>
  <si>
    <t>SF0081960</t>
  </si>
  <si>
    <t>Bittu  Kumar</t>
  </si>
  <si>
    <t>690276</t>
  </si>
  <si>
    <t>Sim</t>
  </si>
  <si>
    <t>Unnati</t>
  </si>
  <si>
    <t>SSF4096468</t>
  </si>
  <si>
    <t>BC</t>
  </si>
  <si>
    <t>HINDU</t>
  </si>
  <si>
    <t>Agriculture &amp; Farming</t>
  </si>
  <si>
    <t>REKHA KUMARI</t>
  </si>
  <si>
    <t>13-Mar-2024</t>
  </si>
  <si>
    <t>05</t>
  </si>
  <si>
    <t>0</t>
  </si>
  <si>
    <t>2.22 Yrs</t>
  </si>
  <si>
    <t>08 Jul 2023</t>
  </si>
  <si>
    <t>&gt; 2 to 4 Years</t>
  </si>
  <si>
    <t>05-Apr-2024</t>
  </si>
  <si>
    <t>12-Sep-2025</t>
  </si>
  <si>
    <t>Open</t>
  </si>
  <si>
    <t/>
  </si>
  <si>
    <t>Govind Kumar/SF0081789</t>
  </si>
  <si>
    <t>Nandan Kumar Ram</t>
  </si>
  <si>
    <t>SF0077368</t>
  </si>
  <si>
    <t>355810812</t>
  </si>
  <si>
    <t>Suman Saurabh/SF0093573</t>
  </si>
  <si>
    <t>Aditya/SF0092055</t>
  </si>
  <si>
    <t>Vidya bhushan Dubey/24851</t>
  </si>
  <si>
    <t>Alok Raju /SF0091403</t>
  </si>
  <si>
    <t>Terminated</t>
  </si>
  <si>
    <t>26-09-2025</t>
  </si>
  <si>
    <t>07:00AM</t>
  </si>
  <si>
    <t>1. Borrower paid her EMI of rs.2690/- through Cash to LO Nandan Kumar Ram on . Date 05-10-2024 but that amount is not accounted in FIMO.</t>
  </si>
  <si>
    <t>FIR Not Filled</t>
  </si>
  <si>
    <t>FN25-26-02431</t>
  </si>
  <si>
    <t>CSS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</si>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</sst>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242424"/>
      <name val="Segoe U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2" fontId="34" fillId="0" borderId="1" xfId="2" applyNumberFormat="1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spandanasphoortyfinance-my.sharepoint.com/personal/govind_kumar_spandanasphoorty_com/Documents/Desktop/Patahi%20Css/SSFL%20Risk%20Based%20Internal%20Audit%20Report%20Template%20-%20Ver%201.9%20..xlsx" TargetMode="External"/><Relationship Id="rId1" Type="http://schemas.openxmlformats.org/officeDocument/2006/relationships/externalLinkPath" Target="SSFL%20Risk%20Based%20Internal%20Audit%20Report%20Template%20-%20Ver%201.9%20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Dropdowns"/>
      <sheetName val="Audit Report Hand Book"/>
      <sheetName val="Branch Audit Summary"/>
      <sheetName val="Parameter Summary"/>
      <sheetName val="Annex 1 Physical Cash - 1"/>
      <sheetName val="Annex 2 CA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 &amp;Branch Main"/>
      <sheetName val="Annex 9 Key Register"/>
      <sheetName val="Annex 10 Borrower Complaint Reg"/>
      <sheetName val="Annex 11 Branch Visit Register"/>
      <sheetName val="Annex 12 Loan Documentation"/>
      <sheetName val="Annex 13 Branch Staff"/>
      <sheetName val="Annex 14 Statutory &amp; Complaince"/>
      <sheetName val="Annex 15 Insurance"/>
      <sheetName val="Annex 16 FRT-ND-External Events"/>
      <sheetName val="Annex 17 CSS"/>
      <sheetName val="Annex 18 NS-QM-CE-PAR"/>
      <sheetName val="Annex 19 Awareness"/>
      <sheetName val="Annex 20 Physical Cash - 2"/>
      <sheetName val="Annex 21 Quick Mortality"/>
      <sheetName val="Annex 22 Compliance"/>
      <sheetName val="Annex 23 Cash Position Report"/>
      <sheetName val="Loan Outstanding Report Detaile"/>
      <sheetName val="Collection Report Annex"/>
    </sheetNames>
    <sheetDataSet>
      <sheetData sheetId="0"/>
      <sheetData sheetId="1"/>
      <sheetData sheetId="2"/>
      <sheetData sheetId="3">
        <row r="4">
          <cell r="F4" t="str">
            <v>Bihar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BH3571</v>
      </c>
      <c r="D5" s="63" t="str">
        <f>IF('Physical Cash at Safe'!D28="Yes", 'Physical Cash at Safe'!A4, 'Borrower Wise Details'!C5)</f>
        <v>Patahi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Muzaffarpur</v>
      </c>
      <c r="G5" s="61">
        <v>45912</v>
      </c>
      <c r="H5" s="107" t="s">
        <v>298</v>
      </c>
      <c r="I5" s="61">
        <v>45931</v>
      </c>
      <c r="J5" s="74" t="str">
        <f>IF('Physical Cash at Safe'!D28="Yes",'Physical Cash at Safe'!E28,IF('Borrower Wise Details'!D5&lt;&gt;"",'Borrower Wise Details'!D5,""))</f>
        <v>FN25-26-02431</v>
      </c>
      <c r="K5" s="81">
        <v>1</v>
      </c>
      <c r="L5" s="82">
        <v>2690</v>
      </c>
      <c r="M5" s="82">
        <v>0</v>
      </c>
      <c r="N5" s="129" t="s">
        <v>288</v>
      </c>
      <c r="O5" s="82" t="s">
        <v>289</v>
      </c>
      <c r="P5" s="82" t="s">
        <v>290</v>
      </c>
      <c r="Q5" s="82" t="s">
        <v>291</v>
      </c>
      <c r="R5" s="75" t="str">
        <f>IF('Physical Cash at Safe'!$D$28="Yes", 'Physical Cash at Safe'!$A$28, IF('Borrower Wise Details'!F5&lt;&gt;"", 'Borrower Wise Details'!F5, ""))</f>
        <v>Nandan Kumar Ram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SF0077368</v>
      </c>
      <c r="U5" s="77" t="s">
        <v>292</v>
      </c>
      <c r="V5" s="61">
        <v>45623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299</v>
      </c>
      <c r="Z5" s="61">
        <v>45926</v>
      </c>
      <c r="AA5" s="61">
        <v>45926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2690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2690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45931</v>
      </c>
      <c r="AH5" s="70" t="s">
        <v>295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BH3571</v>
      </c>
      <c r="C5" s="50" t="str">
        <f>IF('Fraud Investigation Report'!D5="", "", 'Fraud Investigation Report'!D5)</f>
        <v>Patahi</v>
      </c>
      <c r="D5" s="68" t="str">
        <f>IF(OR('Fraud Investigation Report'!R5="", 'Fraud Investigation Report'!R5=0), "", 'Fraud Investigation Report'!R5)</f>
        <v>Nandan Kumar Ram</v>
      </c>
      <c r="E5" s="68" t="str">
        <f>IF(OR('Fraud Investigation Report'!T5="", 'Fraud Investigation Report'!T5=0), "", 'Fraud Investigation Report'!T5)</f>
        <v>SF0077368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FN25-26-02431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2690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2690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2690</v>
      </c>
      <c r="Q5" s="49"/>
      <c r="R5" s="84" t="s">
        <v>296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247</v>
      </c>
      <c r="B4" s="41" t="s">
        <v>248</v>
      </c>
      <c r="C4" s="41" t="s">
        <v>249</v>
      </c>
      <c r="D4" s="41" t="s">
        <v>250</v>
      </c>
      <c r="E4" s="41" t="s">
        <v>250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tr">
        <f>IF(D6="","",'[1]Branch Audit Summary'!F4)</f>
        <v>Bihar</v>
      </c>
      <c r="B6" s="18">
        <v>45926</v>
      </c>
      <c r="C6" s="18">
        <v>45925</v>
      </c>
      <c r="D6" s="18">
        <v>45926</v>
      </c>
      <c r="E6" s="19">
        <v>0.47916666666666669</v>
      </c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5" x14ac:dyDescent="0.35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5" x14ac:dyDescent="0.35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0" t="s">
        <v>97</v>
      </c>
      <c r="B20" s="161"/>
      <c r="C20" s="32">
        <v>0</v>
      </c>
      <c r="D20" s="33" t="s">
        <v>91</v>
      </c>
      <c r="E20" s="34">
        <v>0</v>
      </c>
    </row>
    <row r="21" spans="1:5" ht="30" customHeight="1" x14ac:dyDescent="0.35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189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39" t="s">
        <v>218</v>
      </c>
      <c r="E29" s="140"/>
    </row>
    <row r="30" spans="1:5" ht="40" customHeight="1" x14ac:dyDescent="0.35">
      <c r="A30" s="127"/>
      <c r="B30" s="127"/>
      <c r="C30" s="128">
        <f>A30-B30</f>
        <v>0</v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219</v>
      </c>
      <c r="B32" s="38" t="s">
        <v>251</v>
      </c>
      <c r="C32" s="37" t="s">
        <v>82</v>
      </c>
      <c r="D32" s="137" t="s">
        <v>256</v>
      </c>
      <c r="E32" s="138"/>
    </row>
    <row r="33" spans="1:5" ht="18" customHeight="1" x14ac:dyDescent="0.35">
      <c r="A33" s="37" t="s">
        <v>83</v>
      </c>
      <c r="B33" s="106" t="s">
        <v>253</v>
      </c>
      <c r="C33" s="39" t="s">
        <v>84</v>
      </c>
      <c r="D33" s="131" t="s">
        <v>257</v>
      </c>
      <c r="E33" s="132"/>
    </row>
    <row r="34" spans="1:5" ht="26" x14ac:dyDescent="0.35">
      <c r="A34" s="39" t="s">
        <v>220</v>
      </c>
      <c r="B34" s="38" t="s">
        <v>252</v>
      </c>
      <c r="C34" s="39" t="s">
        <v>221</v>
      </c>
      <c r="D34" s="133" t="s">
        <v>260</v>
      </c>
      <c r="E34" s="134"/>
    </row>
    <row r="35" spans="1:5" ht="26" x14ac:dyDescent="0.35">
      <c r="A35" s="39" t="s">
        <v>222</v>
      </c>
      <c r="B35" s="38" t="s">
        <v>254</v>
      </c>
      <c r="C35" s="39" t="s">
        <v>224</v>
      </c>
      <c r="D35" s="133" t="s">
        <v>258</v>
      </c>
      <c r="E35" s="134"/>
    </row>
    <row r="36" spans="1:5" ht="25.5" customHeight="1" x14ac:dyDescent="0.35">
      <c r="A36" s="39" t="s">
        <v>223</v>
      </c>
      <c r="B36" s="38" t="s">
        <v>255</v>
      </c>
      <c r="C36" s="39" t="s">
        <v>225</v>
      </c>
      <c r="D36" s="135" t="s">
        <v>259</v>
      </c>
      <c r="E36" s="135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BH3571</v>
      </c>
      <c r="C5" s="119" t="str">
        <f>IF('Loan Outstanding Report'!$H$5="", "", 'Loan Outstanding Report'!$H$5)</f>
        <v>Patahi</v>
      </c>
      <c r="D5" s="41" t="s">
        <v>297</v>
      </c>
      <c r="E5" s="65">
        <v>45926</v>
      </c>
      <c r="F5" s="38" t="s">
        <v>285</v>
      </c>
      <c r="G5" s="49" t="s">
        <v>286</v>
      </c>
      <c r="H5" s="49" t="s">
        <v>259</v>
      </c>
      <c r="I5" s="120">
        <v>690276</v>
      </c>
      <c r="J5" s="120" t="s">
        <v>269</v>
      </c>
      <c r="K5" s="120" t="s">
        <v>273</v>
      </c>
      <c r="L5" s="11" t="s">
        <v>287</v>
      </c>
      <c r="M5" s="65">
        <v>45364</v>
      </c>
      <c r="N5" s="124">
        <v>40000</v>
      </c>
      <c r="O5" s="124">
        <v>2690</v>
      </c>
      <c r="P5" s="121" t="s">
        <v>139</v>
      </c>
      <c r="Q5" s="80">
        <v>45570</v>
      </c>
      <c r="R5" s="124">
        <v>2690</v>
      </c>
      <c r="S5" s="124">
        <v>0</v>
      </c>
      <c r="T5" s="124">
        <v>0</v>
      </c>
      <c r="U5" s="125">
        <f t="shared" ref="U5" si="0">IF(AND(ISBLANK(R5),ISBLANK(S5),ISBLANK(T5)),"",R5-(S5+T5))</f>
        <v>2690</v>
      </c>
      <c r="V5" s="117" t="s">
        <v>201</v>
      </c>
      <c r="W5" s="122" t="s">
        <v>295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5" sqref="A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214</v>
      </c>
      <c r="B1" s="105" t="s">
        <v>293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 t="s">
        <v>293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 t="s">
        <v>294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261</v>
      </c>
      <c r="C5" s="38" t="s">
        <v>262</v>
      </c>
      <c r="D5" s="38" t="s">
        <v>250</v>
      </c>
      <c r="E5" s="38" t="s">
        <v>250</v>
      </c>
      <c r="F5" s="38" t="s">
        <v>249</v>
      </c>
      <c r="G5" s="84" t="s">
        <v>247</v>
      </c>
      <c r="H5" s="38" t="s">
        <v>248</v>
      </c>
      <c r="I5" s="84">
        <v>20953</v>
      </c>
      <c r="J5" s="38" t="s">
        <v>263</v>
      </c>
      <c r="K5" s="84">
        <v>20953</v>
      </c>
      <c r="L5" s="84" t="s">
        <v>264</v>
      </c>
      <c r="M5" s="38" t="s">
        <v>265</v>
      </c>
      <c r="N5" s="84">
        <v>30239</v>
      </c>
      <c r="O5" s="84" t="s">
        <v>266</v>
      </c>
      <c r="P5" s="84">
        <v>46885</v>
      </c>
      <c r="Q5" s="38" t="s">
        <v>267</v>
      </c>
      <c r="R5" s="38" t="s">
        <v>268</v>
      </c>
      <c r="S5" s="84" t="s">
        <v>269</v>
      </c>
      <c r="T5" s="84" t="s">
        <v>269</v>
      </c>
      <c r="U5" s="84" t="s">
        <v>270</v>
      </c>
      <c r="V5" s="84" t="s">
        <v>271</v>
      </c>
      <c r="W5" s="84">
        <v>541</v>
      </c>
      <c r="X5" s="38" t="s">
        <v>272</v>
      </c>
      <c r="Y5" s="84">
        <v>355810812</v>
      </c>
      <c r="Z5" s="38" t="s">
        <v>273</v>
      </c>
      <c r="AA5" s="108" t="s">
        <v>274</v>
      </c>
      <c r="AB5" s="84">
        <v>40000</v>
      </c>
      <c r="AC5" s="108" t="s">
        <v>275</v>
      </c>
      <c r="AD5" s="84">
        <v>18</v>
      </c>
      <c r="AE5" s="84" t="s">
        <v>276</v>
      </c>
      <c r="AF5" s="84" t="s">
        <v>277</v>
      </c>
      <c r="AG5" s="108" t="s">
        <v>278</v>
      </c>
      <c r="AH5" s="84" t="s">
        <v>279</v>
      </c>
      <c r="AI5" s="108" t="s">
        <v>280</v>
      </c>
      <c r="AJ5" s="84">
        <v>2690</v>
      </c>
      <c r="AK5" s="84">
        <v>2690</v>
      </c>
      <c r="AL5" s="108" t="s">
        <v>281</v>
      </c>
      <c r="AM5" s="84">
        <v>37359.9</v>
      </c>
      <c r="AN5" s="112">
        <v>8045.1</v>
      </c>
      <c r="AO5" s="112">
        <v>45405</v>
      </c>
      <c r="AP5" s="112">
        <v>2640.1</v>
      </c>
      <c r="AQ5" s="112">
        <v>49.9</v>
      </c>
      <c r="AR5" s="112">
        <v>2690</v>
      </c>
      <c r="AS5" s="112">
        <v>2640.1</v>
      </c>
      <c r="AT5" s="112">
        <v>49.9</v>
      </c>
      <c r="AU5" s="112">
        <v>2690</v>
      </c>
      <c r="AV5" s="84">
        <v>18</v>
      </c>
      <c r="AW5" s="84"/>
      <c r="AX5" s="84"/>
      <c r="AY5" s="108"/>
      <c r="AZ5" s="84"/>
      <c r="BA5" s="84"/>
      <c r="BB5" s="84" t="s">
        <v>282</v>
      </c>
      <c r="BC5" s="84" t="s">
        <v>283</v>
      </c>
      <c r="BD5" s="108"/>
      <c r="BE5" s="84"/>
      <c r="BF5" s="38">
        <v>0</v>
      </c>
      <c r="BG5" s="84">
        <v>7091672484</v>
      </c>
      <c r="BH5" s="114" t="s">
        <v>284</v>
      </c>
      <c r="BI5" s="38" t="s">
        <v>110</v>
      </c>
      <c r="BJ5" s="85">
        <v>45926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2690</v>
      </c>
      <c r="BQ5" s="117" t="s">
        <v>201</v>
      </c>
      <c r="BR5" s="118" t="s">
        <v>295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2025-10-01T08:06:47Z</dcterms:modified>
</cp:coreProperties>
</file>