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Rahama CSS 113594/"/>
    </mc:Choice>
  </mc:AlternateContent>
  <xr:revisionPtr revIDLastSave="19" documentId="13_ncr:1_{9F9DBD81-EFA9-4945-9041-F96CEBA273F9}" xr6:coauthVersionLast="47" xr6:coauthVersionMax="47" xr10:uidLastSave="{80CC400A-BF0B-49D5-8B70-141073E1C16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<sst xmlns="http://schemas.openxmlformats.org/spreadsheetml/2006/main" count="363" uniqueCount="301">
  <si>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</si>
  <si>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</si>
  <si>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</si>
  <si>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</si>
  <si>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</si>
  <si>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</si>
  <si>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</si>
  <si>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</si>
  <si>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</si>
  <si>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</si>
  <si>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</si>
  <si>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</si>
  <si>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</si>
  <si>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</si>
  <si>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</si>
  <si>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</si>
  <si>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</si>
  <si>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</si>
  <si>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</si>
  <si>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</si>
  <si>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</si>
  <si>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</si>
  <si>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</si>
  <si>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</si>
  <si>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</si>
  <si>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</si>
  <si>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</si>
  <si>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</si>
  <si>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</si>
  <si>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</si>
  <si>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</si>
  <si>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</si>
  <si>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</si>
  <si>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</si>
  <si>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</si>
  <si>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</si>
  <si>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</si>
  <si>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</si>
  <si>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</si>
  <si>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</si>
  <si>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</si>
  <si>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</si>
  <si>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</si>
  <si>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</si>
  <si>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</si>
  <si>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</si>
  <si>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</si>
  <si>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</si>
  <si>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</si>
  <si>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</si>
  <si>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</si>
  <si>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</si>
  <si>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</si>
  <si>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</si>
  <si>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</si>
  <si>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</si>
  <si>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</si>
  <si>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</si>
  <si>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</si>
  <si>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</si>
  <si>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</si>
  <si>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</si>
  <si>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</si>
  <si>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</si>
  <si>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</si>
  <si>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</si>
  <si>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</si>
  <si>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</si>
  <si>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</si>
  <si>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</si>
  <si>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</si>
  <si>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</si>
  <si>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</si>
  <si>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</si>
  <si>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</si>
  <si>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</si>
  <si>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</si>
  <si>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</si>
  <si>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</si>
  <si>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</si>
  <si>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</si>
  <si>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</si>
  <si>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</si>
  <si>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</si>
  <si>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</si>
  <si>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</si>
  <si>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</si>
  <si>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</si>
  <si>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</si>
  <si>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</si>
  <si>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</si>
  <si>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</si>
  <si>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</si>
  <si>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</si>
  <si>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</si>
  <si>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</si>
  <si>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</si>
  <si>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</si>
  <si>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</si>
  <si>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</si>
  <si>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</si>
  <si>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</si>
  <si>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</si>
  <si>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</si>
  <si>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</si>
  <si>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</si>
  <si>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</si>
  <si>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</si>
  <si>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</si>
  <si>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</si>
  <si>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</si>
  <si>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</si>
  <si>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</si>
  <si>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</si>
  <si>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</si>
  <si>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</si>
  <si>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</si>
  <si>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</si>
  <si>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</si>
  <si>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</si>
  <si>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</si>
  <si>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</si>
  <si>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</si>
  <si>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</si>
  <si>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</si>
  <si>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</si>
  <si>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</si>
  <si>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</si>
  <si>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</si>
  <si>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</si>
  <si>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</si>
  <si>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</si>
  <si>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</si>
  <si>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</si>
  <si>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</si>
  <si>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</si>
  <si>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</si>
  <si>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</si>
  <si>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</si>
  <si>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</si>
  <si>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</si>
  <si>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</si>
  <si>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</si>
  <si>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</si>
  <si>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</si>
  <si>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</si>
  <si>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</si>
  <si>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</si>
  <si>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</si>
  <si>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</si>
  <si>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</si>
  <si>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</si>
  <si>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</si>
  <si>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</si>
  <si>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</si>
  <si>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</si>
  <si>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</si>
  <si>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</si>
  <si>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</si>
  <si>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</si>
  <si>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</si>
  <si>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</si>
  <si>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</si>
  <si>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</si>
  <si>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</si>
  <si>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</si>
  <si>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</si>
  <si>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</si>
  <si>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</si>
  <si>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</si>
  <si>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</si>
  <si>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</si>
  <si>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</si>
  <si>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</si>
  <si>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</si>
  <si>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</si>
  <si>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</si>
  <si>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</si>
  <si>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</si>
  <si>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</si>
  <si>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</si>
  <si>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</si>
  <si>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</si>
  <si>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</si>
  <si>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</si>
  <si>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</si>
  <si>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</si>
  <si>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</si>
  <si>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</si>
  <si>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</si>
  <si>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</si>
  <si>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</si>
  <si>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</si>
  <si>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</si>
  <si>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</si>
  <si>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</si>
  <si>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</si>
  <si>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</si>
  <si>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</si>
  <si>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</si>
  <si>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</si>
  <si>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</si>
  <si>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</si>
  <si>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</si>
  <si>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</si>
  <si>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</si>
  <si>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</si>
  <si>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</si>
  <si>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</si>
  <si>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</si>
  <si>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</si>
  <si>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</si>
  <si>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</si>
  <si>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</si>
  <si>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</si>
  <si>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</si>
  <si>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</si>
  <si>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</si>
  <si>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</si>
  <si>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</si>
  <si>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</si>
  <si>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</si>
  <si>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</si>
  <si>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</si>
  <si>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</si>
  <si>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</si>
  <si>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</si>
  <si>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</si>
  <si>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</si>
  <si>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</si>
  <si>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</si>
  <si>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</si>
  <si>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</si>
  <si>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</si>
  <si>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</si>
  <si>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</si>
  <si>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</si>
  <si>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</si>
  <si>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</si>
  <si>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</si>
  <si>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</si>
  <si>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</si>
  <si>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</si>
  <si>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</si>
  <si>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</si>
  <si>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</si>
  <si>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</si>
  <si>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</si>
  <si>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</si>
  <si>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East</t>
  </si>
  <si>
    <t>Odisha</t>
  </si>
  <si>
    <t>Chetana</t>
  </si>
  <si>
    <t>HINDU</t>
  </si>
  <si>
    <t>Open</t>
  </si>
  <si>
    <t>Sidharth Sankar Sahoo/SF0074779</t>
  </si>
  <si>
    <t>Cuttack</t>
  </si>
  <si>
    <t>Dual Staff</t>
  </si>
  <si>
    <t>Available &amp; Updated</t>
  </si>
  <si>
    <t>Gobind Prasad Mohanty/ SF0009889</t>
  </si>
  <si>
    <t xml:space="preserve">	
Sanjaya Kumar Sahoo/ SF0070624</t>
  </si>
  <si>
    <t>BM</t>
  </si>
  <si>
    <t>BQM</t>
  </si>
  <si>
    <t>Terminated</t>
  </si>
  <si>
    <t>Antaryami Swain/ SF0091039</t>
  </si>
  <si>
    <t>jagatsingpur</t>
  </si>
  <si>
    <t>OR2709</t>
  </si>
  <si>
    <t>Rahama</t>
  </si>
  <si>
    <t xml:space="preserve">Ramachandrapur </t>
  </si>
  <si>
    <t>SF0038440</t>
  </si>
  <si>
    <t>Hemant Kumar Das</t>
  </si>
  <si>
    <t>Ramachandrapur  C9</t>
  </si>
  <si>
    <t>Ramachandrapur  C9 Tikanpur Kumarsahi1</t>
  </si>
  <si>
    <t>SSF4925250</t>
  </si>
  <si>
    <t>GENERAL</t>
  </si>
  <si>
    <t>Agriculture &amp; Farming</t>
  </si>
  <si>
    <t>ANUPAMA JENA</t>
  </si>
  <si>
    <t>23-Nov-2023</t>
  </si>
  <si>
    <t>Mon</t>
  </si>
  <si>
    <t>1</t>
  </si>
  <si>
    <t>1.83 Yrs</t>
  </si>
  <si>
    <t>23 Nov 2023</t>
  </si>
  <si>
    <t>&lt;= 2 Years</t>
  </si>
  <si>
    <t>02-Jan-2024</t>
  </si>
  <si>
    <t>13-Aug-2025</t>
  </si>
  <si>
    <t>9124202885</t>
  </si>
  <si>
    <t>As per loan card borrower paid her EMI Rs 2240/- on dt 02-11-24 and 02-01-25 to lo Tutu Behera/SF0059671 but staff has not remitted at office.</t>
  </si>
  <si>
    <t>SF0059671</t>
  </si>
  <si>
    <t>Tutu Behera</t>
  </si>
  <si>
    <t>SCA</t>
  </si>
  <si>
    <t>As per loan card borrower paid her EMI Rs 2240/- on dt 02-11-24 to lo Tutu Behera/SF0059671 but staff has not remitted at office.</t>
  </si>
  <si>
    <t>As per loan card borrower paid her EMI Rs 2240/- on dt 02-01-25 to lo Tutu Behera/SF0059671 but staff has not remitted at office.</t>
  </si>
  <si>
    <t>On dt 03-06-25 borrower saraswati Hati,loan id-355257699 paid Rs 500/- but lo wrongly entry Rs 19900/- and mail to HO on 04-06-25 for correction.</t>
  </si>
  <si>
    <t>Wrongly Entry Amount is Rs-19900  Borrower name-saraswati Hati,loan id-355257699 Please Verify and solve  ASAP</t>
  </si>
  <si>
    <t>Gopikanta Das</t>
  </si>
  <si>
    <t>SF0098083</t>
  </si>
  <si>
    <t>CSS</t>
  </si>
  <si>
    <t>Kirtichandra Das/SF0032126</t>
  </si>
  <si>
    <t>25-09-2025</t>
  </si>
  <si>
    <t>08:00AM</t>
  </si>
  <si>
    <t>FN25-26-02432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</si>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</sst>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rgb="FF242424"/>
      <name val="Aptos Narrow"/>
      <family val="2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5" fillId="0" borderId="1" xfId="26" applyFont="1" applyBorder="1" applyAlignment="1" applyProtection="1">
      <alignment horizontal="center" vertical="center" wrapText="1"/>
      <protection locked="0"/>
    </xf>
    <xf numFmtId="0" fontId="36" fillId="0" borderId="16" xfId="0" applyFont="1" applyBorder="1" applyAlignment="1" applyProtection="1">
      <alignment horizontal="center" vertical="center" readingOrder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O1" zoomScaleNormal="100" workbookViewId="0">
      <pane ySplit="4" topLeftCell="A5" activePane="bottomLeft" state="frozen"/>
      <selection pane="bottomLeft" activeCell="R5" sqref="R5:T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.5" thickBot="1" x14ac:dyDescent="0.4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thickBot="1" x14ac:dyDescent="0.4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OR2709</v>
      </c>
      <c r="D5" s="63" t="str">
        <f>IF('Physical Cash at Safe'!D28="Yes", 'Physical Cash at Safe'!A4, 'Borrower Wise Details'!C5)</f>
        <v>Rahama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45910</v>
      </c>
      <c r="H5" s="107" t="s">
        <v>295</v>
      </c>
      <c r="I5" s="61">
        <v>45931</v>
      </c>
      <c r="J5" s="74" t="str">
        <f>IF('Physical Cash at Safe'!D28="Yes",'Physical Cash at Safe'!E28,IF('Borrower Wise Details'!D5&lt;&gt;"",'Borrower Wise Details'!D5,""))</f>
        <v>FN25-26-02432</v>
      </c>
      <c r="K5" s="81">
        <v>1</v>
      </c>
      <c r="L5" s="82">
        <v>4480</v>
      </c>
      <c r="M5" s="82">
        <v>0</v>
      </c>
      <c r="N5" s="130" t="s">
        <v>296</v>
      </c>
      <c r="O5" s="131" t="s">
        <v>263</v>
      </c>
      <c r="P5" s="131" t="s">
        <v>258</v>
      </c>
      <c r="Q5" s="131" t="s">
        <v>259</v>
      </c>
      <c r="R5" s="75" t="str">
        <f>IF('Physical Cash at Safe'!$D$28="Yes", 'Physical Cash at Safe'!$A$28, IF('Borrower Wise Details'!F5&lt;&gt;"", 'Borrower Wise Details'!F5, ""))</f>
        <v>Tutu Behera</v>
      </c>
      <c r="S5" s="74" t="str">
        <f>IF('Physical Cash at Safe'!$D$28="Yes", 'Physical Cash at Safe'!$C$28, IF('Borrower Wise Details'!H5&lt;&gt;"", 'Borrower Wise Details'!H5, ""))</f>
        <v>SCA</v>
      </c>
      <c r="T5" s="74" t="str">
        <f>IF('Physical Cash at Safe'!$D$28="Yes", 'Physical Cash at Safe'!$B$28, IF('Borrower Wise Details'!G5&lt;&gt;"", 'Borrower Wise Details'!G5, ""))</f>
        <v>SF0059671</v>
      </c>
      <c r="U5" s="77" t="s">
        <v>262</v>
      </c>
      <c r="V5" s="61">
        <v>45752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248</v>
      </c>
      <c r="Z5" s="61">
        <v>45925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45931</v>
      </c>
      <c r="AH5" s="70" t="s">
        <v>285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OR2709</v>
      </c>
      <c r="C5" s="50" t="str">
        <f>IF('Fraud Investigation Report'!D5="", "", 'Fraud Investigation Report'!D5)</f>
        <v>Rahama</v>
      </c>
      <c r="D5" s="68" t="str">
        <f>IF(OR('Fraud Investigation Report'!R5="", 'Fraud Investigation Report'!R5=0), "", 'Fraud Investigation Report'!R5)</f>
        <v>Tutu Behera</v>
      </c>
      <c r="E5" s="68" t="str">
        <f>IF(OR('Fraud Investigation Report'!T5="", 'Fraud Investigation Report'!T5=0), "", 'Fraud Investigation Report'!T5)</f>
        <v>SF0059671</v>
      </c>
      <c r="F5" s="68" t="str">
        <f>IF(OR('Fraud Investigation Report'!S5="", 'Fraud Investigation Report'!S5=0), "", 'Fraud Investigation Report'!S5)</f>
        <v>SCA</v>
      </c>
      <c r="G5" s="50" t="str">
        <f>IF('Fraud Investigation Report'!J5="", "", 'Fraud Investigation Report'!J5)</f>
        <v>FN25-26-02432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/>
      <c r="R5" s="84" t="s">
        <v>300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3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265</v>
      </c>
      <c r="B4" s="41" t="s">
        <v>266</v>
      </c>
      <c r="C4" s="41" t="s">
        <v>264</v>
      </c>
      <c r="D4" s="41" t="s">
        <v>255</v>
      </c>
      <c r="E4" s="41" t="s">
        <v>255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45925</v>
      </c>
      <c r="C6" s="18">
        <v>45924</v>
      </c>
      <c r="D6" s="18">
        <v>45925</v>
      </c>
      <c r="E6" s="19">
        <v>0.27083333333333331</v>
      </c>
    </row>
    <row r="7" spans="1:5" ht="15.5" x14ac:dyDescent="0.35">
      <c r="A7" s="156" t="s">
        <v>70</v>
      </c>
      <c r="B7" s="157"/>
      <c r="C7" s="157"/>
      <c r="D7" s="157"/>
      <c r="E7" s="157"/>
    </row>
    <row r="8" spans="1:5" ht="15" customHeight="1" x14ac:dyDescent="0.35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5" x14ac:dyDescent="0.3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60</v>
      </c>
      <c r="C11" s="23">
        <f>B11*A11</f>
        <v>30000</v>
      </c>
      <c r="D11" s="25">
        <v>16</v>
      </c>
      <c r="E11" s="23">
        <f t="shared" ref="E11:E17" si="0">D11*A11</f>
        <v>8000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76</v>
      </c>
      <c r="C13" s="23">
        <f t="shared" ref="C13:C17" si="1">B13*A13</f>
        <v>7600</v>
      </c>
      <c r="D13" s="25">
        <v>99</v>
      </c>
      <c r="E13" s="23">
        <f t="shared" si="0"/>
        <v>9900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19</v>
      </c>
      <c r="C18" s="23">
        <f>B18</f>
        <v>19</v>
      </c>
      <c r="D18" s="27">
        <v>9</v>
      </c>
      <c r="E18" s="28">
        <f>D18</f>
        <v>9</v>
      </c>
    </row>
    <row r="19" spans="1:5" ht="14.5" x14ac:dyDescent="0.35">
      <c r="A19" s="29"/>
      <c r="B19" s="30" t="s">
        <v>76</v>
      </c>
      <c r="C19" s="31">
        <f>SUM(C10:C18)</f>
        <v>37619</v>
      </c>
      <c r="D19" s="30" t="s">
        <v>76</v>
      </c>
      <c r="E19" s="31">
        <f>SUM(E10:E18)</f>
        <v>18219</v>
      </c>
    </row>
    <row r="20" spans="1:5" ht="30" customHeight="1" x14ac:dyDescent="0.35">
      <c r="A20" s="164" t="s">
        <v>97</v>
      </c>
      <c r="B20" s="165"/>
      <c r="C20" s="32">
        <v>18219</v>
      </c>
      <c r="D20" s="33" t="s">
        <v>91</v>
      </c>
      <c r="E20" s="34">
        <v>19400</v>
      </c>
    </row>
    <row r="21" spans="1:5" ht="30" customHeight="1" x14ac:dyDescent="0.35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5">
      <c r="A23" s="166" t="s">
        <v>79</v>
      </c>
      <c r="B23" s="16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51" t="s">
        <v>291</v>
      </c>
      <c r="C24" s="151"/>
      <c r="D24" s="151"/>
      <c r="E24" s="151"/>
    </row>
    <row r="25" spans="1:5" ht="57.75" customHeight="1" x14ac:dyDescent="0.35">
      <c r="A25" s="36" t="s">
        <v>81</v>
      </c>
      <c r="B25" s="140" t="s">
        <v>292</v>
      </c>
      <c r="C25" s="140"/>
      <c r="D25" s="140"/>
      <c r="E25" s="140"/>
    </row>
    <row r="26" spans="1:5" ht="20.149999999999999" customHeight="1" x14ac:dyDescent="0.35">
      <c r="A26" s="145" t="s">
        <v>190</v>
      </c>
      <c r="B26" s="145"/>
      <c r="C26" s="145"/>
      <c r="D26" s="145"/>
      <c r="E26" s="145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3" t="s">
        <v>219</v>
      </c>
      <c r="E29" s="144"/>
    </row>
    <row r="30" spans="1:5" ht="40" customHeight="1" x14ac:dyDescent="0.35">
      <c r="A30" s="127"/>
      <c r="B30" s="127"/>
      <c r="C30" s="128"/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220</v>
      </c>
      <c r="B32" s="38" t="s">
        <v>256</v>
      </c>
      <c r="C32" s="37" t="s">
        <v>82</v>
      </c>
      <c r="D32" s="141" t="s">
        <v>257</v>
      </c>
      <c r="E32" s="142"/>
    </row>
    <row r="33" spans="1:5" ht="18" customHeight="1" x14ac:dyDescent="0.35">
      <c r="A33" s="37" t="s">
        <v>83</v>
      </c>
      <c r="B33" s="106">
        <v>273</v>
      </c>
      <c r="C33" s="39" t="s">
        <v>84</v>
      </c>
      <c r="D33" s="135">
        <v>286</v>
      </c>
      <c r="E33" s="136"/>
    </row>
    <row r="34" spans="1:5" ht="26" x14ac:dyDescent="0.35">
      <c r="A34" s="39" t="s">
        <v>221</v>
      </c>
      <c r="B34" s="38" t="s">
        <v>293</v>
      </c>
      <c r="C34" s="39" t="s">
        <v>222</v>
      </c>
      <c r="D34" s="137" t="s">
        <v>269</v>
      </c>
      <c r="E34" s="138"/>
    </row>
    <row r="35" spans="1:5" ht="26" x14ac:dyDescent="0.35">
      <c r="A35" s="39" t="s">
        <v>223</v>
      </c>
      <c r="B35" s="38" t="s">
        <v>294</v>
      </c>
      <c r="C35" s="39" t="s">
        <v>225</v>
      </c>
      <c r="D35" s="137" t="s">
        <v>268</v>
      </c>
      <c r="E35" s="138"/>
    </row>
    <row r="36" spans="1:5" ht="25.5" customHeight="1" x14ac:dyDescent="0.35">
      <c r="A36" s="39" t="s">
        <v>224</v>
      </c>
      <c r="B36" s="38" t="s">
        <v>261</v>
      </c>
      <c r="C36" s="39" t="s">
        <v>226</v>
      </c>
      <c r="D36" s="139" t="s">
        <v>260</v>
      </c>
      <c r="E36" s="139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OR2709</v>
      </c>
      <c r="C5" s="119" t="str">
        <f>IF('Loan Outstanding Report'!$H$5="", "", 'Loan Outstanding Report'!$H$5)</f>
        <v>Rahama</v>
      </c>
      <c r="D5" s="129" t="s">
        <v>299</v>
      </c>
      <c r="E5" s="65">
        <v>45925</v>
      </c>
      <c r="F5" s="133" t="s">
        <v>287</v>
      </c>
      <c r="G5" s="132" t="s">
        <v>286</v>
      </c>
      <c r="H5" s="49" t="s">
        <v>288</v>
      </c>
      <c r="I5" s="120" t="s">
        <v>270</v>
      </c>
      <c r="J5" s="120" t="s">
        <v>272</v>
      </c>
      <c r="K5" s="120" t="s">
        <v>275</v>
      </c>
      <c r="L5" s="11">
        <v>353785769</v>
      </c>
      <c r="M5" s="65" t="s">
        <v>276</v>
      </c>
      <c r="N5" s="124">
        <v>42000</v>
      </c>
      <c r="O5" s="124">
        <v>2240</v>
      </c>
      <c r="P5" s="121" t="s">
        <v>139</v>
      </c>
      <c r="Q5" s="80">
        <v>45598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289</v>
      </c>
    </row>
    <row r="6" spans="1:23" ht="25" customHeight="1" x14ac:dyDescent="0.3">
      <c r="A6" s="64">
        <v>2</v>
      </c>
      <c r="B6" s="60" t="str">
        <f>IF(J6&lt;&gt;"", $B$5, "")</f>
        <v>OR2709</v>
      </c>
      <c r="C6" s="119" t="str">
        <f>IF(J6&lt;&gt;"", $C$5, "")</f>
        <v>Rahama</v>
      </c>
      <c r="D6" s="41" t="str">
        <f>IF(J6&lt;&gt;"", $D$5, "")</f>
        <v>FN25-26-02432</v>
      </c>
      <c r="E6" s="65">
        <v>45925</v>
      </c>
      <c r="F6" s="38" t="s">
        <v>287</v>
      </c>
      <c r="G6" s="49" t="s">
        <v>286</v>
      </c>
      <c r="H6" s="49" t="s">
        <v>288</v>
      </c>
      <c r="I6" s="120" t="s">
        <v>270</v>
      </c>
      <c r="J6" s="120" t="s">
        <v>272</v>
      </c>
      <c r="K6" s="120" t="s">
        <v>275</v>
      </c>
      <c r="L6" s="11">
        <v>353785769</v>
      </c>
      <c r="M6" s="65" t="s">
        <v>276</v>
      </c>
      <c r="N6" s="124">
        <v>42000</v>
      </c>
      <c r="O6" s="124">
        <v>2240</v>
      </c>
      <c r="P6" s="121" t="s">
        <v>139</v>
      </c>
      <c r="Q6" s="80">
        <v>45659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290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 t="s">
        <v>297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297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298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249</v>
      </c>
      <c r="C5" s="38" t="s">
        <v>250</v>
      </c>
      <c r="D5" s="38" t="s">
        <v>255</v>
      </c>
      <c r="E5" s="38" t="s">
        <v>255</v>
      </c>
      <c r="F5" s="38" t="s">
        <v>264</v>
      </c>
      <c r="G5" s="84" t="s">
        <v>265</v>
      </c>
      <c r="H5" s="38" t="s">
        <v>266</v>
      </c>
      <c r="I5" s="84">
        <v>59015</v>
      </c>
      <c r="J5" s="38" t="s">
        <v>267</v>
      </c>
      <c r="K5" s="84">
        <v>59015</v>
      </c>
      <c r="L5" s="84" t="s">
        <v>268</v>
      </c>
      <c r="M5" s="38" t="s">
        <v>269</v>
      </c>
      <c r="N5" s="84">
        <v>419700</v>
      </c>
      <c r="O5" s="84" t="s">
        <v>270</v>
      </c>
      <c r="P5" s="84">
        <v>672133</v>
      </c>
      <c r="Q5" s="38" t="s">
        <v>271</v>
      </c>
      <c r="R5" s="38" t="s">
        <v>251</v>
      </c>
      <c r="S5" s="84" t="s">
        <v>272</v>
      </c>
      <c r="T5" s="84" t="s">
        <v>272</v>
      </c>
      <c r="U5" s="84" t="s">
        <v>273</v>
      </c>
      <c r="V5" s="84" t="s">
        <v>252</v>
      </c>
      <c r="W5" s="84">
        <v>541</v>
      </c>
      <c r="X5" s="38" t="s">
        <v>274</v>
      </c>
      <c r="Y5" s="84">
        <v>353785769</v>
      </c>
      <c r="Z5" s="38" t="s">
        <v>275</v>
      </c>
      <c r="AA5" s="108" t="s">
        <v>276</v>
      </c>
      <c r="AB5" s="84">
        <v>42000</v>
      </c>
      <c r="AC5" s="108" t="s">
        <v>277</v>
      </c>
      <c r="AD5" s="84">
        <v>24</v>
      </c>
      <c r="AE5" s="84" t="s">
        <v>278</v>
      </c>
      <c r="AF5" s="84" t="s">
        <v>279</v>
      </c>
      <c r="AG5" s="108" t="s">
        <v>280</v>
      </c>
      <c r="AH5" s="84" t="s">
        <v>281</v>
      </c>
      <c r="AI5" s="108" t="s">
        <v>282</v>
      </c>
      <c r="AJ5" s="84">
        <v>2240</v>
      </c>
      <c r="AK5" s="84">
        <v>2240</v>
      </c>
      <c r="AL5" s="108" t="s">
        <v>283</v>
      </c>
      <c r="AM5" s="84">
        <v>29051.91</v>
      </c>
      <c r="AN5" s="112">
        <v>11268.09</v>
      </c>
      <c r="AO5" s="112">
        <v>40320</v>
      </c>
      <c r="AP5" s="112">
        <v>12948.09</v>
      </c>
      <c r="AQ5" s="112">
        <v>989.91</v>
      </c>
      <c r="AR5" s="112">
        <v>13938</v>
      </c>
      <c r="AS5" s="112">
        <v>6030.53</v>
      </c>
      <c r="AT5" s="112">
        <v>689.47</v>
      </c>
      <c r="AU5" s="112">
        <v>6720</v>
      </c>
      <c r="AV5" s="84">
        <v>21</v>
      </c>
      <c r="AW5" s="84"/>
      <c r="AX5" s="84"/>
      <c r="AY5" s="108"/>
      <c r="AZ5" s="84"/>
      <c r="BA5" s="84"/>
      <c r="BB5" s="84" t="s">
        <v>253</v>
      </c>
      <c r="BC5" s="84" t="s">
        <v>145</v>
      </c>
      <c r="BD5" s="108"/>
      <c r="BE5" s="84"/>
      <c r="BF5" s="38" t="s">
        <v>272</v>
      </c>
      <c r="BG5" s="84" t="s">
        <v>284</v>
      </c>
      <c r="BH5" s="114" t="s">
        <v>254</v>
      </c>
      <c r="BI5" s="38" t="s">
        <v>110</v>
      </c>
      <c r="BJ5" s="85">
        <v>45925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4480</v>
      </c>
      <c r="BQ5" s="117" t="s">
        <v>202</v>
      </c>
      <c r="BR5" s="118" t="s">
        <v>285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2025-10-01T08:13:07Z</dcterms:modified>
</cp:coreProperties>
</file>