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huri CSS 113604/"/>
    </mc:Choice>
  </mc:AlternateContent>
  <xr:revisionPtr revIDLastSave="91" documentId="8_{D37327D4-4B31-4BDC-9AE9-10C8199647FE}" xr6:coauthVersionLast="47" xr6:coauthVersionMax="47" xr10:uidLastSave="{C41302FF-5CF4-434C-9947-9BC5341A195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<sst xmlns="http://schemas.openxmlformats.org/spreadsheetml/2006/main" count="402" uniqueCount="293">
  <si>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</si>
  <si>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</si>
  <si>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</si>
  <si>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</si>
  <si>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</si>
  <si>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</si>
  <si>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</si>
  <si>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</si>
  <si>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</si>
  <si>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</si>
  <si>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</si>
  <si>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</si>
  <si>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</si>
  <si>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</si>
  <si>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</si>
  <si>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</si>
  <si>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</si>
  <si>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</si>
  <si>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</si>
  <si>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</si>
  <si>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</si>
  <si>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</si>
  <si>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</si>
  <si>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</si>
  <si>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</si>
  <si>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</si>
  <si>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</si>
  <si>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</si>
  <si>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</si>
  <si>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</si>
  <si>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</si>
  <si>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</si>
  <si>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</si>
  <si>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</si>
  <si>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</si>
  <si>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</si>
  <si>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</si>
  <si>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</si>
  <si>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</si>
  <si>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</si>
  <si>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</si>
  <si>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</si>
  <si>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</si>
  <si>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</si>
  <si>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</si>
  <si>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</si>
  <si>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</si>
  <si>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</si>
  <si>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</si>
  <si>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</si>
  <si>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</si>
  <si>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</si>
  <si>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</si>
  <si>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</si>
  <si>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</si>
  <si>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</si>
  <si>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</si>
  <si>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</si>
  <si>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</si>
  <si>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</si>
  <si>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</si>
  <si>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</si>
  <si>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</si>
  <si>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</si>
  <si>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</si>
  <si>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</si>
  <si>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</si>
  <si>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</si>
  <si>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</si>
  <si>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</si>
  <si>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</si>
  <si>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</si>
  <si>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</si>
  <si>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</si>
  <si>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</si>
  <si>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</si>
  <si>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</si>
  <si>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</si>
  <si>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</si>
  <si>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</si>
  <si>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</si>
  <si>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</si>
  <si>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</si>
  <si>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</si>
  <si>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</si>
  <si>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</si>
  <si>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</si>
  <si>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</si>
  <si>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</si>
  <si>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</si>
  <si>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</si>
  <si>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</si>
  <si>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</si>
  <si>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</si>
  <si>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</si>
  <si>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</si>
  <si>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</si>
  <si>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</si>
  <si>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</si>
  <si>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</si>
  <si>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</si>
  <si>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</si>
  <si>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</si>
  <si>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</si>
  <si>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</si>
  <si>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</si>
  <si>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</si>
  <si>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</si>
  <si>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</si>
  <si>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</si>
  <si>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</si>
  <si>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</si>
  <si>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</si>
  <si>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</si>
  <si>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</si>
  <si>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</si>
  <si>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</si>
  <si>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</si>
  <si>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</si>
  <si>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</si>
  <si>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</si>
  <si>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</si>
  <si>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</si>
  <si>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</si>
  <si>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</si>
  <si>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</si>
  <si>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</si>
  <si>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</si>
  <si>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</si>
  <si>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</si>
  <si>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</si>
  <si>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</si>
  <si>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</si>
  <si>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</si>
  <si>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</si>
  <si>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</si>
  <si>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</si>
  <si>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</si>
  <si>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</si>
  <si>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</si>
  <si>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</si>
  <si>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</si>
  <si>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</si>
  <si>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</si>
  <si>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</si>
  <si>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</si>
  <si>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</si>
  <si>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</si>
  <si>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</si>
  <si>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</si>
  <si>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</si>
  <si>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</si>
  <si>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</si>
  <si>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</si>
  <si>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</si>
  <si>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</si>
  <si>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</si>
  <si>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</si>
  <si>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</si>
  <si>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</si>
  <si>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</si>
  <si>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</si>
  <si>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</si>
  <si>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</si>
  <si>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</si>
  <si>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</si>
  <si>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</si>
  <si>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</si>
  <si>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</si>
  <si>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</si>
  <si>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</si>
  <si>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</si>
  <si>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</si>
  <si>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</si>
  <si>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</si>
  <si>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</si>
  <si>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</si>
  <si>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</si>
  <si>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</si>
  <si>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</si>
  <si>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</si>
  <si>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</si>
  <si>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</si>
  <si>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</si>
  <si>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</si>
  <si>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</si>
  <si>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</si>
  <si>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</si>
  <si>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</si>
  <si>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</si>
  <si>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</si>
  <si>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</si>
  <si>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</si>
  <si>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</si>
  <si>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</si>
  <si>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</si>
  <si>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</si>
  <si>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</si>
  <si>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</si>
  <si>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</si>
  <si>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</si>
  <si>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</si>
  <si>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</si>
  <si>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</si>
  <si>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</si>
  <si>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</si>
  <si>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</si>
  <si>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</si>
  <si>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</si>
  <si>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</si>
  <si>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</si>
  <si>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</si>
  <si>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</si>
  <si>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</si>
  <si>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</si>
  <si>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</si>
  <si>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</si>
  <si>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</si>
  <si>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</si>
  <si>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</si>
  <si>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</si>
  <si>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</si>
  <si>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</si>
  <si>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</si>
  <si>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</si>
  <si>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</si>
  <si>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</si>
  <si>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</si>
  <si>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</si>
  <si>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</si>
  <si>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</si>
  <si>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</si>
  <si>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</si>
  <si>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</si>
  <si>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</si>
  <si>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</si>
  <si>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</si>
  <si>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</si>
  <si>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</si>
  <si>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</si>
  <si>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</si>
  <si>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</si>
  <si>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</si>
  <si>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</si>
  <si>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</si>
  <si>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</si>
  <si>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</si>
  <si>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</si>
  <si>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</si>
  <si>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</si>
  <si>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Srirampur</t>
  </si>
  <si>
    <t>MRGL0689</t>
  </si>
  <si>
    <t>Rahuri</t>
  </si>
  <si>
    <t>OBC</t>
  </si>
  <si>
    <t>SF0096353</t>
  </si>
  <si>
    <t>Kale Yash Sanjaykumar</t>
  </si>
  <si>
    <t>Takalimiya</t>
  </si>
  <si>
    <t>34643</t>
  </si>
  <si>
    <t>34643 Musalwadi 31</t>
  </si>
  <si>
    <t>Chetana</t>
  </si>
  <si>
    <t>HINDU</t>
  </si>
  <si>
    <t>SSF2702171</t>
  </si>
  <si>
    <t>Wed</t>
  </si>
  <si>
    <t>1</t>
  </si>
  <si>
    <t>2 Yrs</t>
  </si>
  <si>
    <t>&lt;= 2 Years</t>
  </si>
  <si>
    <t>02-May-2023</t>
  </si>
  <si>
    <t>21 Mar 2023</t>
  </si>
  <si>
    <t>01-Jul-2025</t>
  </si>
  <si>
    <t>Open</t>
  </si>
  <si>
    <t>Cycle Shop</t>
  </si>
  <si>
    <t>SANGITA KAILAS CHOTHE</t>
  </si>
  <si>
    <t>21-Mar-2023</t>
  </si>
  <si>
    <t>Katke Dinesh Radhakisan</t>
  </si>
  <si>
    <t>SF0062558</t>
  </si>
  <si>
    <t>CSS</t>
  </si>
  <si>
    <t>Shubham Talole/SF0037282</t>
  </si>
  <si>
    <t>Bhiku Bapurao Jadhav/SF0092363</t>
  </si>
  <si>
    <t>Aniket Ajit Chiparge/SF0097792</t>
  </si>
  <si>
    <t>No SVP</t>
  </si>
  <si>
    <t>Terminated</t>
  </si>
  <si>
    <t>Completed-Report Submitted</t>
  </si>
  <si>
    <t>Chandrasing M. Malani/SF00529621</t>
  </si>
  <si>
    <t>As per the Loan card, Borrower SANGITA KAILAS CHOTHE/351039222 Paid 4 pending EMI of Rs 12000/- on 23 Aug 2024, of Rs 2400/- on 2 Sep 2024, of Rs 2400/- on 2 Oct 2024, and of Rs 2400/- on 2 Nov 2024 to CA Katke Dinesh Radhakisan/SF0062558.
But CA Dinesh did not post in FIMO.</t>
  </si>
  <si>
    <t>As per the Loan card, Borrower SANGITA KAILAS CHOTHE/351039222 Paid 4 pending EMI of Rs 12000/- on 23 Aug 2024 to CA Katke Dinesh Radhakisan/SF0062558.
But CA Dinesh did not post in FIMO.</t>
  </si>
  <si>
    <t>As per the Loan card, Borrower SANGITA KAILAS CHOTHE/351039222 Paid EMI of Rs 2400/- on 2 Sep 2024 to CA Katke Dinesh Radhakisan/SF0062558.
But CA Dinesh did not post in FIMO.</t>
  </si>
  <si>
    <t>As per the Loan card, Borrower SANGITA KAILAS CHOTHE/351039222 Paid EMI of Rs 2400/- on 2 Oct 2024 to CA Katke Dinesh Radhakisan/SF0062558.
But CA Dinesh did not post in FIMO.</t>
  </si>
  <si>
    <t>As per the Loan card, Borrower SANGITA KAILAS CHOTHE/351039222 Paid EMI of Rs 2400/- on 2 Nov 2024 to CA Katke Dinesh Radhakisan/SF0062558.
But CA Dinesh did not post in FIMO.</t>
  </si>
  <si>
    <t>Credit Assistant</t>
  </si>
  <si>
    <t>FN25-26-02436</t>
  </si>
  <si>
    <t>22-09-2025</t>
  </si>
  <si>
    <t>FIR Not Filled</t>
  </si>
  <si>
    <t>During the Fraud Investigation, time observed two borrowers' fraud identified by the CA, Katke Dinesh Radhakisan-SF0062558, with a Total amount of Rs. 19200/-.
Total Fraud Amount Rs. 19200/-
Net Fraud Amount Rs 19200/-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</si>
</sst>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453125" customWidth="1"/>
    <col min="3" max="3" width="25.1796875" customWidth="1"/>
    <col min="4" max="4" width="25.81640625" customWidth="1"/>
    <col min="5" max="5" width="22.45312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453125" customWidth="1"/>
    <col min="7" max="7" width="17.6328125" bestFit="1" customWidth="1"/>
    <col min="8" max="8" width="19.81640625" customWidth="1"/>
    <col min="9" max="9" width="20.1796875" customWidth="1"/>
    <col min="10" max="13" width="15.453125" customWidth="1"/>
    <col min="14" max="17" width="22.453125" customWidth="1"/>
    <col min="18" max="18" width="25.1796875" customWidth="1"/>
    <col min="19" max="19" width="20.36328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6328125" customWidth="1"/>
    <col min="25" max="25" width="23.6328125" customWidth="1"/>
    <col min="26" max="26" width="16.6328125" customWidth="1"/>
    <col min="27" max="27" width="16.17968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45312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MRGL0689</v>
      </c>
      <c r="D5" s="63" t="str">
        <f>IF('Physical Cash at Safe'!D28="Yes", 'Physical Cash at Safe'!B4, 'Borrower Wise Details'!C5)</f>
        <v>Rahuri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45911</v>
      </c>
      <c r="H5" s="107" t="s">
        <v>275</v>
      </c>
      <c r="I5" s="61">
        <v>45931</v>
      </c>
      <c r="J5" s="74" t="str">
        <f>IF('Physical Cash at Safe'!D28="Yes",'Physical Cash at Safe'!E28,IF('Borrower Wise Details'!D5&lt;&gt;"",'Borrower Wise Details'!D5,""))</f>
        <v>FN25-26-02436</v>
      </c>
      <c r="K5" s="81">
        <v>1</v>
      </c>
      <c r="L5" s="82">
        <v>19200</v>
      </c>
      <c r="M5" s="82">
        <v>0</v>
      </c>
      <c r="N5" s="82" t="s">
        <v>276</v>
      </c>
      <c r="O5" s="82" t="s">
        <v>277</v>
      </c>
      <c r="P5" s="82" t="s">
        <v>278</v>
      </c>
      <c r="Q5" s="82" t="s">
        <v>279</v>
      </c>
      <c r="R5" s="75" t="str">
        <f>IF('Physical Cash at Safe'!$D$28="Yes", 'Physical Cash at Safe'!$A$28, IF('Borrower Wise Details'!F5&lt;&gt;"", 'Borrower Wise Details'!F5, ""))</f>
        <v>Katke Dinesh Radhakisan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SF0062558</v>
      </c>
      <c r="U5" s="77" t="s">
        <v>280</v>
      </c>
      <c r="V5" s="61">
        <v>45679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45922</v>
      </c>
      <c r="AA5" s="61">
        <v>45922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45931</v>
      </c>
      <c r="AH5" s="70" t="s">
        <v>292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6328125" customWidth="1"/>
    <col min="3" max="3" width="20.1796875" customWidth="1"/>
    <col min="4" max="4" width="23.453125" customWidth="1"/>
    <col min="5" max="5" width="14.6328125" customWidth="1"/>
    <col min="6" max="6" width="18.453125" customWidth="1"/>
    <col min="7" max="7" width="22.453125" customWidth="1"/>
    <col min="8" max="13" width="23.17968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MRGL0689</v>
      </c>
      <c r="C5" s="50" t="str">
        <f>IF('Fraud Investigation Report'!D5="", "", 'Fraud Investigation Report'!D5)</f>
        <v>Rahuri</v>
      </c>
      <c r="D5" s="68" t="str">
        <f>IF(OR('Fraud Investigation Report'!R5="", 'Fraud Investigation Report'!R5=0), "", 'Fraud Investigation Report'!R5)</f>
        <v>Katke Dinesh Radhakisan</v>
      </c>
      <c r="E5" s="68" t="str">
        <f>IF(OR('Fraud Investigation Report'!T5="", 'Fraud Investigation Report'!T5=0), "", 'Fraud Investigation Report'!T5)</f>
        <v>SF0062558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FN25-26-02436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19200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19200</v>
      </c>
      <c r="Q5" s="49"/>
      <c r="R5" s="84" t="s">
        <v>291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453125" customWidth="1"/>
    <col min="2" max="2" width="22.45312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6" t="s">
        <v>97</v>
      </c>
      <c r="B20" s="147"/>
      <c r="C20" s="32">
        <v>0</v>
      </c>
      <c r="D20" s="33" t="s">
        <v>91</v>
      </c>
      <c r="E20" s="34"/>
    </row>
    <row r="21" spans="1:5" ht="30" customHeight="1" x14ac:dyDescent="0.3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189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219</v>
      </c>
      <c r="B32" s="38"/>
      <c r="C32" s="37" t="s">
        <v>82</v>
      </c>
      <c r="D32" s="156"/>
      <c r="E32" s="157"/>
    </row>
    <row r="33" spans="1:5" ht="18" customHeight="1" x14ac:dyDescent="0.35">
      <c r="A33" s="37" t="s">
        <v>83</v>
      </c>
      <c r="B33" s="106"/>
      <c r="C33" s="39" t="s">
        <v>84</v>
      </c>
      <c r="D33" s="150"/>
      <c r="E33" s="151"/>
    </row>
    <row r="34" spans="1:5" ht="26" x14ac:dyDescent="0.35">
      <c r="A34" s="39" t="s">
        <v>220</v>
      </c>
      <c r="B34" s="38"/>
      <c r="C34" s="39" t="s">
        <v>221</v>
      </c>
      <c r="D34" s="152"/>
      <c r="E34" s="153"/>
    </row>
    <row r="35" spans="1:5" ht="26" x14ac:dyDescent="0.35">
      <c r="A35" s="39" t="s">
        <v>222</v>
      </c>
      <c r="B35" s="38"/>
      <c r="C35" s="39" t="s">
        <v>224</v>
      </c>
      <c r="D35" s="152"/>
      <c r="E35" s="153"/>
    </row>
    <row r="36" spans="1:5" ht="25.5" customHeight="1" x14ac:dyDescent="0.35">
      <c r="A36" s="39" t="s">
        <v>223</v>
      </c>
      <c r="B36" s="38"/>
      <c r="C36" s="39" t="s">
        <v>225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A6" sqref="A6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453125" style="13" customWidth="1"/>
    <col min="15" max="15" width="17.1796875" style="13" customWidth="1"/>
    <col min="16" max="16" width="33.36328125" style="13" customWidth="1"/>
    <col min="17" max="17" width="16.453125" style="13" customWidth="1"/>
    <col min="18" max="18" width="17.453125" style="13" customWidth="1"/>
    <col min="19" max="19" width="20.1796875" style="13" customWidth="1"/>
    <col min="20" max="20" width="20.453125" style="13" customWidth="1"/>
    <col min="21" max="21" width="18" style="13" customWidth="1"/>
    <col min="22" max="22" width="22.6328125" style="13" customWidth="1"/>
    <col min="23" max="23" width="52.17968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MRGL0689</v>
      </c>
      <c r="C5" s="119" t="str">
        <f>IF('Loan Outstanding Report'!$H$5="", "", 'Loan Outstanding Report'!$H$5)</f>
        <v>Rahuri</v>
      </c>
      <c r="D5" s="41" t="s">
        <v>289</v>
      </c>
      <c r="E5" s="65">
        <v>45922</v>
      </c>
      <c r="F5" s="38" t="s">
        <v>273</v>
      </c>
      <c r="G5" s="49" t="s">
        <v>274</v>
      </c>
      <c r="H5" s="49" t="s">
        <v>288</v>
      </c>
      <c r="I5" s="120" t="s">
        <v>257</v>
      </c>
      <c r="J5" s="120" t="s">
        <v>261</v>
      </c>
      <c r="K5" s="120" t="s">
        <v>271</v>
      </c>
      <c r="L5" s="11">
        <v>351039222</v>
      </c>
      <c r="M5" s="65" t="s">
        <v>272</v>
      </c>
      <c r="N5" s="124">
        <v>44040</v>
      </c>
      <c r="O5" s="124">
        <v>2400</v>
      </c>
      <c r="P5" s="121" t="s">
        <v>139</v>
      </c>
      <c r="Q5" s="80">
        <v>45527</v>
      </c>
      <c r="R5" s="124">
        <v>12000</v>
      </c>
      <c r="S5" s="124">
        <v>0</v>
      </c>
      <c r="T5" s="124">
        <v>0</v>
      </c>
      <c r="U5" s="125">
        <f t="shared" ref="U5" si="0">IF(AND(ISBLANK(R5),ISBLANK(S5),ISBLANK(T5)),"",R5-(S5+T5))</f>
        <v>12000</v>
      </c>
      <c r="V5" s="117" t="s">
        <v>201</v>
      </c>
      <c r="W5" s="122" t="s">
        <v>284</v>
      </c>
    </row>
    <row r="6" spans="1:23" ht="25" customHeight="1" x14ac:dyDescent="0.3">
      <c r="A6" s="64">
        <v>2</v>
      </c>
      <c r="B6" s="60" t="str">
        <f>IF(J6&lt;&gt;"", $B$5, "")</f>
        <v>MRGL0689</v>
      </c>
      <c r="C6" s="119" t="str">
        <f>IF(J6&lt;&gt;"", $C$5, "")</f>
        <v>Rahuri</v>
      </c>
      <c r="D6" s="41" t="s">
        <v>289</v>
      </c>
      <c r="E6" s="65">
        <v>45922</v>
      </c>
      <c r="F6" s="38" t="s">
        <v>273</v>
      </c>
      <c r="G6" s="49" t="s">
        <v>274</v>
      </c>
      <c r="H6" s="49" t="s">
        <v>288</v>
      </c>
      <c r="I6" s="120" t="s">
        <v>257</v>
      </c>
      <c r="J6" s="120" t="s">
        <v>261</v>
      </c>
      <c r="K6" s="120" t="s">
        <v>271</v>
      </c>
      <c r="L6" s="11">
        <v>351039222</v>
      </c>
      <c r="M6" s="65" t="s">
        <v>272</v>
      </c>
      <c r="N6" s="124">
        <v>44040</v>
      </c>
      <c r="O6" s="124">
        <v>2400</v>
      </c>
      <c r="P6" s="121" t="s">
        <v>139</v>
      </c>
      <c r="Q6" s="80">
        <v>45537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201</v>
      </c>
      <c r="W6" s="122" t="s">
        <v>285</v>
      </c>
    </row>
    <row r="7" spans="1:23" ht="25" customHeight="1" x14ac:dyDescent="0.3">
      <c r="A7" s="64">
        <v>3</v>
      </c>
      <c r="B7" s="60" t="str">
        <f t="shared" ref="B7:B70" si="2">IF(J7&lt;&gt;"", $B$5, "")</f>
        <v>MRGL0689</v>
      </c>
      <c r="C7" s="119" t="str">
        <f t="shared" ref="C7:C70" si="3">IF(J7&lt;&gt;"", $C$5, "")</f>
        <v>Rahuri</v>
      </c>
      <c r="D7" s="41" t="s">
        <v>289</v>
      </c>
      <c r="E7" s="65">
        <v>45922</v>
      </c>
      <c r="F7" s="38" t="s">
        <v>273</v>
      </c>
      <c r="G7" s="49" t="s">
        <v>274</v>
      </c>
      <c r="H7" s="49" t="s">
        <v>288</v>
      </c>
      <c r="I7" s="120" t="s">
        <v>257</v>
      </c>
      <c r="J7" s="120" t="s">
        <v>261</v>
      </c>
      <c r="K7" s="120" t="s">
        <v>271</v>
      </c>
      <c r="L7" s="11">
        <v>351039222</v>
      </c>
      <c r="M7" s="65" t="s">
        <v>272</v>
      </c>
      <c r="N7" s="124">
        <v>44040</v>
      </c>
      <c r="O7" s="124">
        <v>2400</v>
      </c>
      <c r="P7" s="121" t="s">
        <v>139</v>
      </c>
      <c r="Q7" s="80">
        <v>45567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201</v>
      </c>
      <c r="W7" s="122" t="s">
        <v>286</v>
      </c>
    </row>
    <row r="8" spans="1:23" ht="25" customHeight="1" x14ac:dyDescent="0.3">
      <c r="A8" s="64">
        <v>4</v>
      </c>
      <c r="B8" s="60" t="str">
        <f t="shared" si="2"/>
        <v>MRGL0689</v>
      </c>
      <c r="C8" s="119" t="str">
        <f t="shared" si="3"/>
        <v>Rahuri</v>
      </c>
      <c r="D8" s="41" t="s">
        <v>289</v>
      </c>
      <c r="E8" s="65">
        <v>45922</v>
      </c>
      <c r="F8" s="38" t="s">
        <v>273</v>
      </c>
      <c r="G8" s="49" t="s">
        <v>274</v>
      </c>
      <c r="H8" s="49" t="s">
        <v>288</v>
      </c>
      <c r="I8" s="120" t="s">
        <v>257</v>
      </c>
      <c r="J8" s="120" t="s">
        <v>261</v>
      </c>
      <c r="K8" s="120" t="s">
        <v>271</v>
      </c>
      <c r="L8" s="11">
        <v>351039222</v>
      </c>
      <c r="M8" s="65" t="s">
        <v>272</v>
      </c>
      <c r="N8" s="124">
        <v>44040</v>
      </c>
      <c r="O8" s="124">
        <v>2400</v>
      </c>
      <c r="P8" s="121" t="s">
        <v>139</v>
      </c>
      <c r="Q8" s="80">
        <v>45598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201</v>
      </c>
      <c r="W8" s="122" t="s">
        <v>287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ref="D15:D70" si="4">IF(J15&lt;&gt;"", $D$5, "")</f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453125" style="99" customWidth="1"/>
    <col min="2" max="2" width="9.81640625" style="99" bestFit="1" customWidth="1"/>
    <col min="3" max="3" width="14.45312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6328125" style="99" bestFit="1" customWidth="1"/>
    <col min="8" max="8" width="11.36328125" style="99" bestFit="1" customWidth="1"/>
    <col min="9" max="9" width="12.1796875" style="99" customWidth="1"/>
    <col min="10" max="10" width="12.81640625" style="99" customWidth="1"/>
    <col min="11" max="11" width="8.6328125" style="99" customWidth="1"/>
    <col min="12" max="12" width="13.1796875" style="99" bestFit="1" customWidth="1"/>
    <col min="13" max="13" width="16.453125" style="99" customWidth="1"/>
    <col min="14" max="16" width="8.6328125" style="99" customWidth="1"/>
    <col min="17" max="17" width="14.36328125" style="99" customWidth="1"/>
    <col min="18" max="18" width="32.453125" style="99" bestFit="1" customWidth="1"/>
    <col min="19" max="20" width="14.45312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17968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45312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45312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214</v>
      </c>
      <c r="B1" s="105" t="s">
        <v>290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31">
        <v>0.79166666666666663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2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127784</v>
      </c>
      <c r="J5" s="38" t="s">
        <v>256</v>
      </c>
      <c r="K5" s="84">
        <v>127784</v>
      </c>
      <c r="L5" s="84" t="s">
        <v>254</v>
      </c>
      <c r="M5" s="38" t="s">
        <v>255</v>
      </c>
      <c r="N5" s="84">
        <v>215476</v>
      </c>
      <c r="O5" s="84" t="s">
        <v>257</v>
      </c>
      <c r="P5" s="84">
        <v>548897</v>
      </c>
      <c r="Q5" s="38" t="s">
        <v>258</v>
      </c>
      <c r="R5" s="38" t="s">
        <v>259</v>
      </c>
      <c r="S5" s="84" t="s">
        <v>261</v>
      </c>
      <c r="T5" s="84" t="s">
        <v>261</v>
      </c>
      <c r="U5" s="84" t="s">
        <v>253</v>
      </c>
      <c r="V5" s="84" t="s">
        <v>260</v>
      </c>
      <c r="W5" s="84">
        <v>541</v>
      </c>
      <c r="X5" s="38" t="s">
        <v>270</v>
      </c>
      <c r="Y5" s="84">
        <v>351039222</v>
      </c>
      <c r="Z5" s="38" t="s">
        <v>271</v>
      </c>
      <c r="AA5" s="108" t="s">
        <v>272</v>
      </c>
      <c r="AB5" s="84">
        <v>44040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267</v>
      </c>
      <c r="AH5" s="84" t="s">
        <v>265</v>
      </c>
      <c r="AI5" s="108" t="s">
        <v>266</v>
      </c>
      <c r="AJ5" s="84">
        <v>1845</v>
      </c>
      <c r="AK5" s="84">
        <v>2400</v>
      </c>
      <c r="AL5" s="108" t="s">
        <v>268</v>
      </c>
      <c r="AM5" s="84">
        <v>26526.35</v>
      </c>
      <c r="AN5" s="112">
        <v>11318.65</v>
      </c>
      <c r="AO5" s="112">
        <v>37845</v>
      </c>
      <c r="AP5" s="112">
        <v>17513.650000000001</v>
      </c>
      <c r="AQ5" s="112">
        <v>1686.35</v>
      </c>
      <c r="AR5" s="112">
        <v>19200</v>
      </c>
      <c r="AS5" s="112">
        <v>17513.650000000001</v>
      </c>
      <c r="AT5" s="112">
        <v>1686.35</v>
      </c>
      <c r="AU5" s="112">
        <v>19200</v>
      </c>
      <c r="AV5" s="84">
        <v>29</v>
      </c>
      <c r="AW5" s="84"/>
      <c r="AX5" s="84"/>
      <c r="AY5" s="108"/>
      <c r="AZ5" s="84"/>
      <c r="BA5" s="84"/>
      <c r="BB5" s="84" t="s">
        <v>269</v>
      </c>
      <c r="BC5" s="84"/>
      <c r="BD5" s="108"/>
      <c r="BE5" s="84"/>
      <c r="BF5" s="38" t="s">
        <v>261</v>
      </c>
      <c r="BG5" s="84"/>
      <c r="BH5" s="114" t="s">
        <v>282</v>
      </c>
      <c r="BI5" s="38" t="s">
        <v>110</v>
      </c>
      <c r="BJ5" s="85">
        <v>45922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19200</v>
      </c>
      <c r="BQ5" s="117" t="s">
        <v>201</v>
      </c>
      <c r="BR5" s="130" t="s">
        <v>283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30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127784</v>
      </c>
      <c r="J1398" s="38" t="s">
        <v>256</v>
      </c>
      <c r="K1398" s="84">
        <v>127784</v>
      </c>
      <c r="L1398" s="84" t="s">
        <v>254</v>
      </c>
      <c r="M1398" s="38" t="s">
        <v>255</v>
      </c>
      <c r="N1398" s="84">
        <v>215476</v>
      </c>
      <c r="O1398" s="84" t="s">
        <v>257</v>
      </c>
      <c r="P1398" s="84">
        <v>548897</v>
      </c>
      <c r="Q1398" s="38" t="s">
        <v>258</v>
      </c>
      <c r="R1398" s="38" t="s">
        <v>259</v>
      </c>
      <c r="S1398" s="84" t="s">
        <v>261</v>
      </c>
      <c r="T1398" s="84" t="s">
        <v>261</v>
      </c>
      <c r="U1398" s="84" t="s">
        <v>253</v>
      </c>
      <c r="V1398" s="84" t="s">
        <v>260</v>
      </c>
      <c r="W1398" s="84">
        <v>541</v>
      </c>
      <c r="X1398" s="38" t="s">
        <v>270</v>
      </c>
      <c r="Y1398" s="84">
        <v>351039222</v>
      </c>
      <c r="Z1398" s="38" t="s">
        <v>271</v>
      </c>
      <c r="AA1398" s="108" t="s">
        <v>272</v>
      </c>
      <c r="AB1398" s="84">
        <v>44040</v>
      </c>
      <c r="AC1398" s="108" t="s">
        <v>262</v>
      </c>
      <c r="AD1398" s="84">
        <v>24</v>
      </c>
      <c r="AE1398" s="84" t="s">
        <v>263</v>
      </c>
      <c r="AF1398" s="84" t="s">
        <v>264</v>
      </c>
      <c r="AG1398" s="108" t="s">
        <v>267</v>
      </c>
      <c r="AH1398" s="84" t="s">
        <v>265</v>
      </c>
      <c r="AI1398" s="108" t="s">
        <v>266</v>
      </c>
      <c r="AJ1398" s="84">
        <v>1845</v>
      </c>
      <c r="AK1398" s="84">
        <v>2400</v>
      </c>
      <c r="AL1398" s="108" t="s">
        <v>268</v>
      </c>
      <c r="AM1398" s="84">
        <v>26526.35</v>
      </c>
      <c r="AN1398" s="112">
        <v>11318.65</v>
      </c>
      <c r="AO1398" s="112">
        <v>37845</v>
      </c>
      <c r="AP1398" s="112">
        <v>17513.650000000001</v>
      </c>
      <c r="AQ1398" s="112">
        <v>1686.35</v>
      </c>
      <c r="AR1398" s="112">
        <v>19200</v>
      </c>
      <c r="AS1398" s="112">
        <v>17513.650000000001</v>
      </c>
      <c r="AT1398" s="112">
        <v>1686.35</v>
      </c>
      <c r="AU1398" s="112">
        <v>19200</v>
      </c>
      <c r="AV1398" s="84">
        <v>29</v>
      </c>
      <c r="AW1398" s="84"/>
      <c r="AX1398" s="84"/>
      <c r="AY1398" s="108"/>
      <c r="AZ1398" s="84"/>
      <c r="BA1398" s="84"/>
      <c r="BB1398" s="84" t="s">
        <v>269</v>
      </c>
      <c r="BC1398" s="84"/>
      <c r="BD1398" s="108"/>
      <c r="BE1398" s="84"/>
      <c r="BF1398" s="38" t="s">
        <v>261</v>
      </c>
      <c r="BG1398" s="84"/>
      <c r="BH1398" s="114" t="s">
        <v>282</v>
      </c>
      <c r="BI1398" s="38" t="s">
        <v>110</v>
      </c>
      <c r="BJ1398" s="85">
        <v>45922</v>
      </c>
      <c r="BK1398" s="84"/>
      <c r="BL1398" s="38" t="s">
        <v>114</v>
      </c>
      <c r="BM1398" s="115" t="s">
        <v>119</v>
      </c>
      <c r="BN1398" s="116" t="s">
        <v>199</v>
      </c>
      <c r="BO1398" s="84" t="s">
        <v>244</v>
      </c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30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2025-10-01T08:47:13Z</dcterms:modified>
</cp:coreProperties>
</file>