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Goh Fn25-26-02481 Css/"/>
    </mc:Choice>
  </mc:AlternateContent>
  <xr:revisionPtr revIDLastSave="14" documentId="8_{108E3C17-14B1-4214-9899-CD208FE0C08D}" xr6:coauthVersionLast="47" xr6:coauthVersionMax="47" xr10:uidLastSave="{21135B2D-12A8-4DA8-8359-D98665015EB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D6" i="20"/>
  <c r="X5" i="7" a="1"/>
  <c r="X5" i="7" l="1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<sst xmlns="http://schemas.openxmlformats.org/spreadsheetml/2006/main" count="364" uniqueCount="303">
  <si>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</si>
  <si>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</si>
  <si>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</si>
  <si>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</si>
  <si>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</si>
  <si>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</si>
  <si>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</si>
  <si>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</si>
  <si>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</si>
  <si>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</si>
  <si>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</si>
  <si>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</si>
  <si>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</si>
  <si>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</si>
  <si>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</si>
  <si>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</si>
  <si>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</si>
  <si>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</si>
  <si>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</si>
  <si>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</si>
  <si>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</si>
  <si>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</si>
  <si>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</si>
  <si>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</si>
  <si>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</si>
  <si>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</si>
  <si>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</si>
  <si>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</si>
  <si>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</si>
  <si>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</si>
  <si>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</si>
  <si>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</si>
  <si>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</si>
  <si>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</si>
  <si>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</si>
  <si>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</si>
  <si>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</si>
  <si>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</si>
  <si>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</si>
  <si>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</si>
  <si>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</si>
  <si>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</si>
  <si>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</si>
  <si>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</si>
  <si>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</si>
  <si>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</si>
  <si>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</si>
  <si>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</si>
  <si>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</si>
  <si>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</si>
  <si>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</si>
  <si>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</si>
  <si>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</si>
  <si>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</si>
  <si>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</si>
  <si>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</si>
  <si>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</si>
  <si>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</si>
  <si>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</si>
  <si>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</si>
  <si>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</si>
  <si>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</si>
  <si>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</si>
  <si>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</si>
  <si>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</si>
  <si>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</si>
  <si>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</si>
  <si>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</si>
  <si>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</si>
  <si>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</si>
  <si>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</si>
  <si>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</si>
  <si>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</si>
  <si>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</si>
  <si>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</si>
  <si>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</si>
  <si>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</si>
  <si>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</si>
  <si>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</si>
  <si>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</si>
  <si>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</si>
  <si>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</si>
  <si>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</si>
  <si>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</si>
  <si>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</si>
  <si>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</si>
  <si>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</si>
  <si>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</si>
  <si>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</si>
  <si>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</si>
  <si>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</si>
  <si>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</si>
  <si>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</si>
  <si>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</si>
  <si>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</si>
  <si>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</si>
  <si>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</si>
  <si>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</si>
  <si>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</si>
  <si>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</si>
  <si>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</si>
  <si>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</si>
  <si>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</si>
  <si>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</si>
  <si>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</si>
  <si>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</si>
  <si>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</si>
  <si>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</si>
  <si>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</si>
  <si>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</si>
  <si>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</si>
  <si>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</si>
  <si>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</si>
  <si>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</si>
  <si>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</si>
  <si>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</si>
  <si>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</si>
  <si>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</si>
  <si>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</si>
  <si>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</si>
  <si>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</si>
  <si>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</si>
  <si>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</si>
  <si>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</si>
  <si>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</si>
  <si>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</si>
  <si>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</si>
  <si>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</si>
  <si>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</si>
  <si>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</si>
  <si>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</si>
  <si>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</si>
  <si>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</si>
  <si>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</si>
  <si>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</si>
  <si>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</si>
  <si>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</si>
  <si>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</si>
  <si>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</si>
  <si>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</si>
  <si>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</si>
  <si>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</si>
  <si>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</si>
  <si>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</si>
  <si>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</si>
  <si>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</si>
  <si>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</si>
  <si>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</si>
  <si>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</si>
  <si>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</si>
  <si>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</si>
  <si>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</si>
  <si>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</si>
  <si>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</si>
  <si>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</si>
  <si>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</si>
  <si>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</si>
  <si>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</si>
  <si>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</si>
  <si>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</si>
  <si>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</si>
  <si>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</si>
  <si>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</si>
  <si>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</si>
  <si>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</si>
  <si>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</si>
  <si>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</si>
  <si>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</si>
  <si>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</si>
  <si>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</si>
  <si>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</si>
  <si>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</si>
  <si>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</si>
  <si>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</si>
  <si>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</si>
  <si>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</si>
  <si>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</si>
  <si>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</si>
  <si>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</si>
  <si>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</si>
  <si>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</si>
  <si>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</si>
  <si>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</si>
  <si>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</si>
  <si>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</si>
  <si>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</si>
  <si>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</si>
  <si>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</si>
  <si>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</si>
  <si>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</si>
  <si>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</si>
  <si>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</si>
  <si>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</si>
  <si>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</si>
  <si>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</si>
  <si>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</si>
  <si>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</si>
  <si>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</si>
  <si>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</si>
  <si>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</si>
  <si>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</si>
  <si>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</si>
  <si>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</si>
  <si>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</si>
  <si>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</si>
  <si>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</si>
  <si>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</si>
  <si>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</si>
  <si>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</si>
  <si>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</si>
  <si>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</si>
  <si>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</si>
  <si>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</si>
  <si>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</si>
  <si>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</si>
  <si>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</si>
  <si>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</si>
  <si>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</si>
  <si>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</si>
  <si>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</si>
  <si>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</si>
  <si>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</si>
  <si>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</si>
  <si>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</si>
  <si>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</si>
  <si>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</si>
  <si>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</si>
  <si>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</si>
  <si>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</si>
  <si>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</si>
  <si>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</si>
  <si>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</si>
  <si>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</si>
  <si>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</si>
  <si>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</si>
  <si>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</si>
  <si>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</si>
  <si>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</si>
  <si>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</si>
  <si>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</si>
  <si>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</si>
  <si>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</si>
  <si>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</si>
  <si>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</si>
  <si>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</si>
  <si>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</si>
  <si>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</si>
  <si>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</si>
  <si>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BH2869</t>
  </si>
  <si>
    <t>Goh</t>
  </si>
  <si>
    <t>Aurangabad(BH)</t>
  </si>
  <si>
    <t>Gaya</t>
  </si>
  <si>
    <t>Bihar-2</t>
  </si>
  <si>
    <t>Dual Staff</t>
  </si>
  <si>
    <t>Available &amp; Updated</t>
  </si>
  <si>
    <t>L</t>
  </si>
  <si>
    <t>Guddu Kumar</t>
  </si>
  <si>
    <t>SF0040702</t>
  </si>
  <si>
    <t>BM</t>
  </si>
  <si>
    <t>R</t>
  </si>
  <si>
    <t>Jitendra Kumar</t>
  </si>
  <si>
    <t>SF0097223</t>
  </si>
  <si>
    <t>BQM</t>
  </si>
  <si>
    <t>North</t>
  </si>
  <si>
    <t>Phag</t>
  </si>
  <si>
    <t>SF0074909</t>
  </si>
  <si>
    <t>Bablu  Kumar</t>
  </si>
  <si>
    <t>695087</t>
  </si>
  <si>
    <t>1191646</t>
  </si>
  <si>
    <t>Chetana</t>
  </si>
  <si>
    <t>SID951375980539</t>
  </si>
  <si>
    <t>OBC</t>
  </si>
  <si>
    <t>HINDU</t>
  </si>
  <si>
    <t>Agriculture &amp; Farming</t>
  </si>
  <si>
    <t>CHAMELI DEVI</t>
  </si>
  <si>
    <t>01-Oct-2024</t>
  </si>
  <si>
    <t>05</t>
  </si>
  <si>
    <t>GL-3</t>
  </si>
  <si>
    <t>4.73 Yrs</t>
  </si>
  <si>
    <t>29 Dec 2020</t>
  </si>
  <si>
    <t>&gt; 4 to 6 Years</t>
  </si>
  <si>
    <t>05-Nov-2024</t>
  </si>
  <si>
    <t>05-Sep-2025</t>
  </si>
  <si>
    <t>Open</t>
  </si>
  <si>
    <t>8294271259</t>
  </si>
  <si>
    <t>Boby Kumar/ SF0098065</t>
  </si>
  <si>
    <t>Not available</t>
  </si>
  <si>
    <t>It was observerd that, Chemeli Devi's son transffred amount Rs. 29999/- to third person Sonu Kumar on dated :- 16-11-24, which UPI number was given by branch manager Rajkumar Raja and amount Rs. 28000/- Transffred to staff Mukesh Prajapati on dated :- 20-11-24 , 
According to Mukesh Prajapati amount Rs. 20000/- transffred to branch manager Rajkumar Raja's account, and amount Rs. 8000/- also given to Rajkumar Raja in cash mode on same dated :- 20-11-24, After two days Mukesh Prajapati collected amount Rs. 10000/- from the borrower and gave to Branch manager Rajakumar Raja for preclosed but this loan is active now.
Amount Rs. 01/- also collected by branch manager Rajkumar Raja on dated :- 16-11-24, but due to UPI Issues, Rajkumar Raja gave other person UPI number to borrower's faimly.
Only amount Rs. 35280/- reflecting in FIMO account and rest amount Rs. 22720/- still pending.</t>
  </si>
  <si>
    <t>It was observerd that, Chemeli Devi's son transffred amount Rs. 29999/- to third person Sonu Kumar on dated :- 16-11-24, which UPI number was given by branch manager Rajkumar Raja.
Amount Rs. 3200*6 = 19200/- posted in FIMO account from the month of Nov'24 to Apr'25.</t>
  </si>
  <si>
    <t>It was observerd that, Chemeli Devi's son transffred amount Rs. 28000/- to staff Mukesh Prajapati on dated :- 20-11-24, which UPI number was given by branch manager Rajkumar Raja. 
According to Mukesh Prajapati amount Rs. 20000/- transffred to branch manager Rajkumar Raja account on dated :- 20-11-24, and screenshot also available of this amount and amount Rs. 8000/- also given to Rajkumar Raja in cash mode.
Total Amount Rs. 16080/- posted in FIMO account and rest amounnt Rs. 11920/- still pending.</t>
  </si>
  <si>
    <t>Saff Rajkumar Raja collected amount Rs. 1/- on dated :- 16-11-24 but this amount is not posted in FIMO account.</t>
  </si>
  <si>
    <t>Rajkumar Raja</t>
  </si>
  <si>
    <t>FIR Not Filled</t>
  </si>
  <si>
    <t>CSS</t>
  </si>
  <si>
    <t>Shyam Narayan  Yadav/SF0032133</t>
  </si>
  <si>
    <t>Akash kumar/SF0031337</t>
  </si>
  <si>
    <t>Ravi Kumar Ranjan/SF0072744</t>
  </si>
  <si>
    <t>Saket Nath Thakur/SF0062081</t>
  </si>
  <si>
    <t>Terminated</t>
  </si>
  <si>
    <t>Completed-Report Submitted</t>
  </si>
  <si>
    <t>The branch manager Rajakumar Raja, EMP ID :- SF0059045, collected amount Rs. 58000/- on different dates, and this amount collected by the help of third person and other staff UPI number.
The last working date of this staff was on dated :- 14-05-25 as per movement register.</t>
  </si>
  <si>
    <t>SF0059045</t>
  </si>
  <si>
    <t>FN25-26-02481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</si>
</sst>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45550</v>
      </c>
      <c r="H5" s="107" t="s">
        <v>293</v>
      </c>
      <c r="I5" s="61">
        <v>45937</v>
      </c>
      <c r="J5" s="74" t="str">
        <f>IF('Physical Cash at Safe'!D28="Yes",'Physical Cash at Safe'!E28,IF('Borrower Wise Details'!D5&lt;&gt;"",'Borrower Wise Details'!D5,""))</f>
        <v>FN25-26-02481</v>
      </c>
      <c r="K5" s="81">
        <v>1</v>
      </c>
      <c r="L5" s="82">
        <v>58000</v>
      </c>
      <c r="M5" s="82">
        <v>35280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Rajkumar Raja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SF0059045</v>
      </c>
      <c r="U5" s="77" t="s">
        <v>298</v>
      </c>
      <c r="V5" s="61">
        <v>45785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35280</v>
      </c>
      <c r="AE5" s="126">
        <f>IF(AND(AC5="", AD5=""), "", IF(AD5="", AC5, AC5 - IF(ISNUMBER(AD5), AD5, 0)))</f>
        <v>22720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45937</v>
      </c>
      <c r="AH5" s="70" t="s">
        <v>300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Rajkumar Raja</v>
      </c>
      <c r="E5" s="68" t="str">
        <f>IF(OR('Fraud Investigation Report'!T5="", 'Fraud Investigation Report'!T5=0), "", 'Fraud Investigation Report'!T5)</f>
        <v>SF0059045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58000</v>
      </c>
      <c r="O5" s="69">
        <f>IF('Fraud Investigation Report'!AD5="", "", 'Fraud Investigation Report'!AD5)</f>
        <v>35280</v>
      </c>
      <c r="P5" s="126">
        <f>IF(AND(N5="", O5=""), "", IF(O5="", N5, N5 - IF(ISNUMBER(O5), O5, 0)))</f>
        <v>22720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45559</v>
      </c>
      <c r="C6" s="18">
        <v>45558</v>
      </c>
      <c r="D6" s="18">
        <v>45924</v>
      </c>
      <c r="E6" s="19">
        <v>0.27083333333333331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26553</v>
      </c>
      <c r="D19" s="30" t="s">
        <v>76</v>
      </c>
      <c r="E19" s="31">
        <f>SUM(E10:E18)</f>
        <v>26553</v>
      </c>
    </row>
    <row r="20" spans="1:5" ht="30" customHeight="1" x14ac:dyDescent="0.35">
      <c r="A20" s="146" t="s">
        <v>97</v>
      </c>
      <c r="B20" s="147"/>
      <c r="C20" s="32">
        <v>26553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56" t="s">
        <v>254</v>
      </c>
      <c r="E32" s="157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50" t="s">
        <v>259</v>
      </c>
      <c r="E33" s="151"/>
    </row>
    <row r="34" spans="1:5" ht="26" x14ac:dyDescent="0.35">
      <c r="A34" s="39" t="s">
        <v>221</v>
      </c>
      <c r="B34" s="38" t="s">
        <v>256</v>
      </c>
      <c r="C34" s="39" t="s">
        <v>222</v>
      </c>
      <c r="D34" s="152" t="s">
        <v>260</v>
      </c>
      <c r="E34" s="153"/>
    </row>
    <row r="35" spans="1:5" ht="26" x14ac:dyDescent="0.35">
      <c r="A35" s="39" t="s">
        <v>223</v>
      </c>
      <c r="B35" s="38" t="s">
        <v>257</v>
      </c>
      <c r="C35" s="39" t="s">
        <v>225</v>
      </c>
      <c r="D35" s="152" t="s">
        <v>261</v>
      </c>
      <c r="E35" s="153"/>
    </row>
    <row r="36" spans="1:5" ht="25.5" customHeight="1" x14ac:dyDescent="0.35">
      <c r="A36" s="39" t="s">
        <v>224</v>
      </c>
      <c r="B36" s="38" t="s">
        <v>258</v>
      </c>
      <c r="C36" s="39" t="s">
        <v>226</v>
      </c>
      <c r="D36" s="154" t="s">
        <v>262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82" zoomScaleNormal="82" workbookViewId="0">
      <selection activeCell="A6" sqref="A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6.816406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41" t="s">
        <v>302</v>
      </c>
      <c r="E5" s="65">
        <v>45925</v>
      </c>
      <c r="F5" s="38" t="s">
        <v>291</v>
      </c>
      <c r="G5" s="49" t="s">
        <v>301</v>
      </c>
      <c r="H5" s="49" t="s">
        <v>258</v>
      </c>
      <c r="I5" s="120" t="s">
        <v>267</v>
      </c>
      <c r="J5" s="120" t="s">
        <v>270</v>
      </c>
      <c r="K5" s="120" t="s">
        <v>274</v>
      </c>
      <c r="L5" s="11">
        <v>358629212</v>
      </c>
      <c r="M5" s="65" t="s">
        <v>275</v>
      </c>
      <c r="N5" s="124">
        <v>72000</v>
      </c>
      <c r="O5" s="124">
        <v>3220</v>
      </c>
      <c r="P5" s="121" t="s">
        <v>140</v>
      </c>
      <c r="Q5" s="80">
        <v>45612</v>
      </c>
      <c r="R5" s="124">
        <v>29999</v>
      </c>
      <c r="S5" s="124">
        <v>19200</v>
      </c>
      <c r="T5" s="124">
        <v>0</v>
      </c>
      <c r="U5" s="125">
        <f t="shared" ref="U5" si="0">IF(AND(ISBLANK(R5),ISBLANK(S5),ISBLANK(T5)),"",R5-(S5+T5))</f>
        <v>10799</v>
      </c>
      <c r="V5" s="117" t="s">
        <v>203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tr">
        <f>IF(J6&lt;&gt;"", $D$5, "")</f>
        <v>FN25-26-02481</v>
      </c>
      <c r="E6" s="65">
        <v>45925</v>
      </c>
      <c r="F6" s="38" t="str">
        <f>IF(J6&lt;&gt;"", $F$5, "")</f>
        <v>Rajkumar Raja</v>
      </c>
      <c r="G6" s="49" t="str">
        <f>IF(J6&lt;&gt;"", $G$5, "")</f>
        <v>SF0059045</v>
      </c>
      <c r="H6" s="49" t="str">
        <f>IF(J6&lt;&gt;"", $H$5, "")</f>
        <v>BM</v>
      </c>
      <c r="I6" s="120" t="s">
        <v>267</v>
      </c>
      <c r="J6" s="120" t="s">
        <v>270</v>
      </c>
      <c r="K6" s="120" t="s">
        <v>274</v>
      </c>
      <c r="L6" s="11">
        <v>358629212</v>
      </c>
      <c r="M6" s="65" t="s">
        <v>275</v>
      </c>
      <c r="N6" s="124">
        <v>72000</v>
      </c>
      <c r="O6" s="124">
        <v>3220</v>
      </c>
      <c r="P6" s="121" t="s">
        <v>140</v>
      </c>
      <c r="Q6" s="80">
        <v>45616</v>
      </c>
      <c r="R6" s="124">
        <v>28000</v>
      </c>
      <c r="S6" s="124">
        <v>16080</v>
      </c>
      <c r="T6" s="124">
        <v>0</v>
      </c>
      <c r="U6" s="125">
        <f t="shared" ref="U6:U69" si="1">IF(AND(ISBLANK(R6),ISBLANK(S6),ISBLANK(T6)),"",R6-(S6+T6))</f>
        <v>11920</v>
      </c>
      <c r="V6" s="117" t="s">
        <v>203</v>
      </c>
      <c r="W6" s="122" t="s">
        <v>289</v>
      </c>
    </row>
    <row r="7" spans="1:23" ht="25" customHeight="1" x14ac:dyDescent="0.3">
      <c r="A7" s="64">
        <v>3</v>
      </c>
      <c r="B7" s="60" t="str">
        <f t="shared" ref="B7:B70" si="2">IF(J7&lt;&gt;"", $B$5, "")</f>
        <v>BH2869</v>
      </c>
      <c r="C7" s="119" t="str">
        <f t="shared" ref="C7:C70" si="3">IF(J7&lt;&gt;"", $C$5, "")</f>
        <v>Goh</v>
      </c>
      <c r="D7" s="41" t="str">
        <f t="shared" ref="D7:D70" si="4">IF(J7&lt;&gt;"", $D$5, "")</f>
        <v>FN25-26-02481</v>
      </c>
      <c r="E7" s="65">
        <v>45925</v>
      </c>
      <c r="F7" s="38" t="str">
        <f t="shared" ref="F7:F70" si="5">IF(J7&lt;&gt;"", $F$5, "")</f>
        <v>Rajkumar Raja</v>
      </c>
      <c r="G7" s="49" t="str">
        <f t="shared" ref="G7:G70" si="6">IF(J7&lt;&gt;"", $G$5, "")</f>
        <v>SF0059045</v>
      </c>
      <c r="H7" s="49" t="str">
        <f t="shared" ref="H7:H70" si="7">IF(J7&lt;&gt;"", $H$5, "")</f>
        <v>BM</v>
      </c>
      <c r="I7" s="120" t="s">
        <v>267</v>
      </c>
      <c r="J7" s="120" t="s">
        <v>270</v>
      </c>
      <c r="K7" s="120" t="s">
        <v>274</v>
      </c>
      <c r="L7" s="11">
        <v>358629212</v>
      </c>
      <c r="M7" s="65" t="s">
        <v>275</v>
      </c>
      <c r="N7" s="124">
        <v>72000</v>
      </c>
      <c r="O7" s="124">
        <v>3220</v>
      </c>
      <c r="P7" s="121" t="s">
        <v>140</v>
      </c>
      <c r="Q7" s="80">
        <v>45612</v>
      </c>
      <c r="R7" s="124">
        <v>1</v>
      </c>
      <c r="S7" s="124">
        <v>0</v>
      </c>
      <c r="T7" s="124">
        <v>0</v>
      </c>
      <c r="U7" s="125">
        <f t="shared" si="1"/>
        <v>1</v>
      </c>
      <c r="V7" s="117" t="s">
        <v>203</v>
      </c>
      <c r="W7" s="122" t="s">
        <v>290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30">
        <v>45923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0">
        <v>45923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1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248</v>
      </c>
      <c r="H5" s="38" t="s">
        <v>249</v>
      </c>
      <c r="I5" s="84">
        <v>17840</v>
      </c>
      <c r="J5" s="38" t="s">
        <v>264</v>
      </c>
      <c r="K5" s="84">
        <v>17840</v>
      </c>
      <c r="L5" s="84" t="s">
        <v>265</v>
      </c>
      <c r="M5" s="38" t="s">
        <v>266</v>
      </c>
      <c r="N5" s="84">
        <v>25374</v>
      </c>
      <c r="O5" s="84" t="s">
        <v>267</v>
      </c>
      <c r="P5" s="84">
        <v>40869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358629212</v>
      </c>
      <c r="Z5" s="38" t="s">
        <v>274</v>
      </c>
      <c r="AA5" s="108" t="s">
        <v>275</v>
      </c>
      <c r="AB5" s="84">
        <v>72000</v>
      </c>
      <c r="AC5" s="108" t="s">
        <v>276</v>
      </c>
      <c r="AD5" s="84">
        <v>30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3220</v>
      </c>
      <c r="AK5" s="84">
        <v>3220</v>
      </c>
      <c r="AL5" s="108" t="s">
        <v>282</v>
      </c>
      <c r="AM5" s="84">
        <v>21254.02</v>
      </c>
      <c r="AN5" s="112">
        <v>14165.98</v>
      </c>
      <c r="AO5" s="112">
        <v>35420</v>
      </c>
      <c r="AP5" s="112">
        <v>50745.98</v>
      </c>
      <c r="AQ5" s="112">
        <v>10940.02</v>
      </c>
      <c r="AR5" s="112">
        <v>61686</v>
      </c>
      <c r="AS5" s="112">
        <v>0</v>
      </c>
      <c r="AT5" s="112">
        <v>0</v>
      </c>
      <c r="AU5" s="112">
        <v>0</v>
      </c>
      <c r="AV5" s="84">
        <v>11</v>
      </c>
      <c r="AW5" s="84">
        <v>168</v>
      </c>
      <c r="AX5" s="84"/>
      <c r="AY5" s="108"/>
      <c r="AZ5" s="84"/>
      <c r="BA5" s="84"/>
      <c r="BB5" s="84" t="s">
        <v>283</v>
      </c>
      <c r="BC5" s="84" t="s">
        <v>145</v>
      </c>
      <c r="BD5" s="108"/>
      <c r="BE5" s="84">
        <v>0</v>
      </c>
      <c r="BF5" s="38" t="s">
        <v>270</v>
      </c>
      <c r="BG5" s="84" t="s">
        <v>284</v>
      </c>
      <c r="BH5" s="114" t="s">
        <v>285</v>
      </c>
      <c r="BI5" s="38" t="s">
        <v>110</v>
      </c>
      <c r="BJ5" s="85">
        <v>45925</v>
      </c>
      <c r="BK5" s="84"/>
      <c r="BL5" s="38" t="s">
        <v>286</v>
      </c>
      <c r="BM5" s="115" t="s">
        <v>120</v>
      </c>
      <c r="BN5" s="116" t="s">
        <v>200</v>
      </c>
      <c r="BO5" s="84" t="s">
        <v>245</v>
      </c>
      <c r="BP5" s="84">
        <v>38627</v>
      </c>
      <c r="BQ5" s="117" t="s">
        <v>204</v>
      </c>
      <c r="BR5" s="129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2025-11-05T08:59:41Z</dcterms:modified>
</cp:coreProperties>
</file>