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Kesaeriya CSS 116471/"/>
    </mc:Choice>
  </mc:AlternateContent>
  <xr:revisionPtr revIDLastSave="6" documentId="13_ncr:1_{B6002262-86C3-4A49-B629-F51C2E84EBA0}" xr6:coauthVersionLast="47" xr6:coauthVersionMax="47" xr10:uidLastSave="{9D359413-543D-44CE-9CE8-1AFCE093122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<sst xmlns="http://schemas.openxmlformats.org/spreadsheetml/2006/main" count="450" uniqueCount="319">
  <si>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</si>
  <si>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</si>
  <si>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</si>
  <si>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</si>
  <si>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</si>
  <si>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</si>
  <si>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</si>
  <si>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</si>
  <si>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</si>
  <si>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</si>
  <si>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</si>
  <si>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</si>
  <si>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</si>
  <si>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</si>
  <si>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</si>
  <si>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</si>
  <si>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</si>
  <si>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</si>
  <si>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</si>
  <si>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</si>
  <si>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</si>
  <si>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</si>
  <si>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</si>
  <si>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</si>
  <si>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</si>
  <si>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</si>
  <si>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</si>
  <si>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</si>
  <si>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</si>
  <si>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</si>
  <si>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</si>
  <si>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</si>
  <si>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</si>
  <si>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</si>
  <si>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</si>
  <si>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</si>
  <si>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</si>
  <si>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</si>
  <si>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</si>
  <si>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</si>
  <si>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</si>
  <si>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</si>
  <si>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</si>
  <si>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</si>
  <si>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</si>
  <si>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</si>
  <si>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</si>
  <si>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</si>
  <si>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</si>
  <si>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</si>
  <si>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</si>
  <si>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</si>
  <si>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</si>
  <si>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</si>
  <si>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</si>
  <si>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</si>
  <si>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</si>
  <si>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</si>
  <si>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</si>
  <si>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</si>
  <si>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</si>
  <si>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</si>
  <si>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</si>
  <si>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</si>
  <si>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</si>
  <si>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</si>
  <si>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</si>
  <si>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</si>
  <si>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</si>
  <si>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</si>
  <si>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</si>
  <si>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</si>
  <si>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</si>
  <si>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</si>
  <si>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</si>
  <si>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</si>
  <si>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</si>
  <si>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</si>
  <si>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</si>
  <si>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</si>
  <si>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</si>
  <si>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</si>
  <si>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</si>
  <si>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</si>
  <si>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</si>
  <si>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</si>
  <si>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</si>
  <si>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</si>
  <si>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</si>
  <si>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</si>
  <si>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</si>
  <si>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</si>
  <si>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</si>
  <si>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</si>
  <si>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</si>
  <si>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</si>
  <si>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</si>
  <si>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</si>
  <si>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</si>
  <si>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</si>
  <si>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</si>
  <si>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</si>
  <si>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</si>
  <si>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</si>
  <si>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</si>
  <si>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</si>
  <si>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</si>
  <si>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</si>
  <si>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</si>
  <si>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</si>
  <si>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</si>
  <si>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</si>
  <si>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</si>
  <si>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</si>
  <si>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</si>
  <si>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</si>
  <si>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</si>
  <si>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</si>
  <si>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</si>
  <si>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</si>
  <si>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</si>
  <si>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</si>
  <si>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</si>
  <si>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</si>
  <si>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</si>
  <si>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</si>
  <si>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</si>
  <si>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</si>
  <si>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</si>
  <si>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</si>
  <si>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</si>
  <si>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</si>
  <si>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</si>
  <si>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</si>
  <si>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</si>
  <si>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</si>
  <si>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</si>
  <si>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</si>
  <si>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</si>
  <si>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</si>
  <si>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</si>
  <si>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</si>
  <si>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</si>
  <si>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</si>
  <si>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</si>
  <si>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</si>
  <si>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</si>
  <si>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</si>
  <si>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</si>
  <si>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</si>
  <si>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</si>
  <si>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</si>
  <si>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</si>
  <si>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</si>
  <si>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</si>
  <si>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</si>
  <si>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</si>
  <si>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</si>
  <si>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</si>
  <si>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</si>
  <si>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</si>
  <si>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</si>
  <si>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</si>
  <si>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</si>
  <si>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</si>
  <si>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</si>
  <si>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</si>
  <si>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</si>
  <si>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</si>
  <si>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</si>
  <si>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</si>
  <si>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</si>
  <si>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</si>
  <si>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</si>
  <si>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</si>
  <si>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</si>
  <si>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</si>
  <si>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</si>
  <si>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</si>
  <si>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</si>
  <si>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</si>
  <si>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</si>
  <si>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</si>
  <si>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</si>
  <si>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</si>
  <si>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</si>
  <si>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</si>
  <si>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</si>
  <si>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</si>
  <si>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</si>
  <si>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</si>
  <si>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</si>
  <si>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</si>
  <si>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</si>
  <si>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</si>
  <si>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</si>
  <si>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</si>
  <si>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</si>
  <si>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</si>
  <si>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</si>
  <si>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</si>
  <si>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</si>
  <si>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</si>
  <si>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</si>
  <si>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</si>
  <si>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</si>
  <si>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</si>
  <si>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</si>
  <si>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</si>
  <si>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</si>
  <si>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</si>
  <si>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</si>
  <si>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</si>
  <si>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</si>
  <si>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</si>
  <si>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</si>
  <si>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</si>
  <si>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</si>
  <si>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</si>
  <si>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</si>
  <si>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</si>
  <si>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</si>
  <si>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</si>
  <si>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</si>
  <si>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</si>
  <si>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</si>
  <si>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</si>
  <si>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</si>
  <si>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</si>
  <si>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</si>
  <si>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</si>
  <si>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</si>
  <si>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</si>
  <si>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</si>
  <si>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</si>
  <si>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</si>
  <si>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</si>
  <si>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</si>
  <si>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</si>
  <si>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</si>
  <si>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</si>
  <si>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</si>
  <si>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</si>
  <si>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</si>
  <si>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</si>
  <si>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24-Sep-2025</t>
  </si>
  <si>
    <t>Report generation date &amp; time: Wednesday, September 24, 2025 2:56 PM</t>
  </si>
  <si>
    <t>North</t>
  </si>
  <si>
    <t>Bihar-1</t>
  </si>
  <si>
    <t>Motihari</t>
  </si>
  <si>
    <t>Siwan</t>
  </si>
  <si>
    <t>Kesariya</t>
  </si>
  <si>
    <t>BH2906</t>
  </si>
  <si>
    <t>Kaleyanpur</t>
  </si>
  <si>
    <t>SF0094479</t>
  </si>
  <si>
    <t>Arvind Yadav</t>
  </si>
  <si>
    <t>506843</t>
  </si>
  <si>
    <t>pargati-02</t>
  </si>
  <si>
    <t>Chetana</t>
  </si>
  <si>
    <t>SSF3004761</t>
  </si>
  <si>
    <t>GENERAL</t>
  </si>
  <si>
    <t>MUSLIM</t>
  </si>
  <si>
    <t>Agriculture &amp; Farming</t>
  </si>
  <si>
    <t xml:space="preserve">AYASHA KHATOON </t>
  </si>
  <si>
    <t>30-Nov-2022</t>
  </si>
  <si>
    <t>08</t>
  </si>
  <si>
    <t>1</t>
  </si>
  <si>
    <t>2.82 Yrs</t>
  </si>
  <si>
    <t>30 Nov 2022</t>
  </si>
  <si>
    <t>&gt; 2 to 4 Years</t>
  </si>
  <si>
    <t>08-Jan-2023</t>
  </si>
  <si>
    <t>08-Dec-2024</t>
  </si>
  <si>
    <t>&gt;180</t>
  </si>
  <si>
    <t>Open</t>
  </si>
  <si>
    <t>7250979280</t>
  </si>
  <si>
    <t>Unnati</t>
  </si>
  <si>
    <t>10-Feb-2024</t>
  </si>
  <si>
    <t>0</t>
  </si>
  <si>
    <t>08-Mar-2024</t>
  </si>
  <si>
    <t>08-Aug-2025</t>
  </si>
  <si>
    <t>Kaleyanpur(215944) C2</t>
  </si>
  <si>
    <t>Kaleyanpur(215944) C2 Wi Fi1</t>
  </si>
  <si>
    <t>SSF2383322</t>
  </si>
  <si>
    <t>BC</t>
  </si>
  <si>
    <t>SAHANA KHATOON</t>
  </si>
  <si>
    <t>16-Oct-2023</t>
  </si>
  <si>
    <t>2</t>
  </si>
  <si>
    <t>3.58 Yrs</t>
  </si>
  <si>
    <t>24 Feb 2022</t>
  </si>
  <si>
    <t>08-Dec-2023</t>
  </si>
  <si>
    <t>08-Sep-2025</t>
  </si>
  <si>
    <t>31-60</t>
  </si>
  <si>
    <t>7281947751</t>
  </si>
  <si>
    <t>Dual Staff</t>
  </si>
  <si>
    <t>Available &amp; Updated</t>
  </si>
  <si>
    <t>R</t>
  </si>
  <si>
    <t>L</t>
  </si>
  <si>
    <t>Shashi Bhushan Kumar Malakar</t>
  </si>
  <si>
    <t>SF0096342</t>
  </si>
  <si>
    <t>BM</t>
  </si>
  <si>
    <t>CA</t>
  </si>
  <si>
    <t>Sandeep kumar</t>
  </si>
  <si>
    <t>SF0078908</t>
  </si>
  <si>
    <t>Alok Kumar/SF0075590</t>
  </si>
  <si>
    <t>On dated 08-11-24 EMI of Rs.2400 collected but not accounted in FIMO.</t>
  </si>
  <si>
    <t>On dated 08-11-24 EMI of Rs.2780 collected but not accounted in FIMO.</t>
  </si>
  <si>
    <t>On dated 15-11-24 EMI of Rs.2690 collected but not accounted in FIMO.</t>
  </si>
  <si>
    <t>Deepak Kumar Deepak</t>
  </si>
  <si>
    <t>SF0087033</t>
  </si>
  <si>
    <t>FIR Not Filled</t>
  </si>
  <si>
    <t>CSS</t>
  </si>
  <si>
    <t>Completed-Report Submitted</t>
  </si>
  <si>
    <t>Manoj Kumar Chaurasiya/SF0033255</t>
  </si>
  <si>
    <t>Ranjit Kumar/SF0090200</t>
  </si>
  <si>
    <t>Rakesh Kumar Singh/SF0007606</t>
  </si>
  <si>
    <t>Alok Kumar Raju/SF0091403</t>
  </si>
  <si>
    <t>Absconding</t>
  </si>
  <si>
    <t>FN25-26-02489</t>
  </si>
  <si>
    <t>1.Fraud has been identified by CSS team on 17-09-2025 against Deepak Kumar Deepak/SF0087033.
2.CSS team raised complain on 08-10-2025 vide complain number FN25-26-02489.
3.At the time of Complain raised 1 borrower was affected  .
4.CA was Absconding on dated 19-02-2025 .
5.After verification done by Audit team out of 02 borrower 02 borrower was affected of Rs7870.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</si>
</sst>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6" fillId="8" borderId="1" xfId="0" applyNumberFormat="1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45917</v>
      </c>
      <c r="H5" s="107" t="s">
        <v>310</v>
      </c>
      <c r="I5" s="61">
        <v>45938</v>
      </c>
      <c r="J5" s="74" t="str">
        <f>IF('Physical Cash at Safe'!D28="Yes",'Physical Cash at Safe'!E28,IF('Borrower Wise Details'!D5&lt;&gt;"",'Borrower Wise Details'!D5,""))</f>
        <v>FN25-26-02489</v>
      </c>
      <c r="K5" s="81">
        <v>1</v>
      </c>
      <c r="L5" s="82">
        <v>7870</v>
      </c>
      <c r="M5" s="82">
        <v>0</v>
      </c>
      <c r="N5" s="82" t="s">
        <v>312</v>
      </c>
      <c r="O5" s="82" t="s">
        <v>313</v>
      </c>
      <c r="P5" s="82" t="s">
        <v>314</v>
      </c>
      <c r="Q5" s="82" t="s">
        <v>315</v>
      </c>
      <c r="R5" s="75" t="str">
        <f>IF('Physical Cash at Safe'!$D$28="Yes", 'Physical Cash at Safe'!$A$28, IF('Borrower Wise Details'!F5&lt;&gt;"", 'Borrower Wise Details'!F5, ""))</f>
        <v>Deepak Kumar Deepak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SF0087033</v>
      </c>
      <c r="U5" s="77" t="s">
        <v>316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311</v>
      </c>
      <c r="Z5" s="61">
        <v>45925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45938</v>
      </c>
      <c r="AH5" s="70" t="s">
        <v>318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Deepak Kumar Deepak</v>
      </c>
      <c r="E5" s="68" t="str">
        <f>IF(OR('Fraud Investigation Report'!T5="", 'Fraud Investigation Report'!T5=0), "", 'Fraud Investigation Report'!T5)</f>
        <v>SF0087033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FN25-26-02489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7870</v>
      </c>
      <c r="Q5" s="49"/>
      <c r="R5" s="84" t="s">
        <v>309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45925</v>
      </c>
      <c r="C6" s="18">
        <v>45924</v>
      </c>
      <c r="D6" s="18">
        <v>45925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9</v>
      </c>
      <c r="C11" s="23">
        <f>B11*A11</f>
        <v>4500</v>
      </c>
      <c r="D11" s="25">
        <v>9</v>
      </c>
      <c r="E11" s="23">
        <f t="shared" ref="E11:E17" si="0">D11*A11</f>
        <v>4500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4500</v>
      </c>
      <c r="D19" s="30" t="s">
        <v>76</v>
      </c>
      <c r="E19" s="31">
        <f>SUM(E10:E18)</f>
        <v>4500</v>
      </c>
    </row>
    <row r="20" spans="1:5" ht="30" customHeight="1" x14ac:dyDescent="0.35">
      <c r="A20" s="144" t="s">
        <v>97</v>
      </c>
      <c r="B20" s="145"/>
      <c r="C20" s="32">
        <v>4500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7"/>
      <c r="B30" s="127"/>
      <c r="C30" s="128"/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 t="s">
        <v>293</v>
      </c>
      <c r="C32" s="37" t="s">
        <v>82</v>
      </c>
      <c r="D32" s="154" t="s">
        <v>294</v>
      </c>
      <c r="E32" s="155"/>
    </row>
    <row r="33" spans="1:5" ht="18" customHeight="1" x14ac:dyDescent="0.35">
      <c r="A33" s="37" t="s">
        <v>83</v>
      </c>
      <c r="B33" s="106" t="s">
        <v>295</v>
      </c>
      <c r="C33" s="39" t="s">
        <v>84</v>
      </c>
      <c r="D33" s="148" t="s">
        <v>296</v>
      </c>
      <c r="E33" s="149"/>
    </row>
    <row r="34" spans="1:5" ht="26" x14ac:dyDescent="0.35">
      <c r="A34" s="39" t="s">
        <v>218</v>
      </c>
      <c r="B34" s="38" t="s">
        <v>297</v>
      </c>
      <c r="C34" s="39" t="s">
        <v>219</v>
      </c>
      <c r="D34" s="150" t="s">
        <v>301</v>
      </c>
      <c r="E34" s="151"/>
    </row>
    <row r="35" spans="1:5" ht="26" x14ac:dyDescent="0.35">
      <c r="A35" s="39" t="s">
        <v>220</v>
      </c>
      <c r="B35" s="38" t="s">
        <v>298</v>
      </c>
      <c r="C35" s="39" t="s">
        <v>222</v>
      </c>
      <c r="D35" s="150" t="s">
        <v>302</v>
      </c>
      <c r="E35" s="151"/>
    </row>
    <row r="36" spans="1:5" ht="25.5" customHeight="1" x14ac:dyDescent="0.35">
      <c r="A36" s="39" t="s">
        <v>221</v>
      </c>
      <c r="B36" s="38" t="s">
        <v>299</v>
      </c>
      <c r="C36" s="39" t="s">
        <v>223</v>
      </c>
      <c r="D36" s="152" t="s">
        <v>300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BH2906</v>
      </c>
      <c r="C5" s="119" t="str">
        <f>IF('Loan Outstanding Report'!$H$5="", "", 'Loan Outstanding Report'!$H$5)</f>
        <v>Kesariya</v>
      </c>
      <c r="D5" s="41" t="s">
        <v>317</v>
      </c>
      <c r="E5" s="65">
        <v>45925</v>
      </c>
      <c r="F5" s="38" t="s">
        <v>307</v>
      </c>
      <c r="G5" s="49" t="s">
        <v>308</v>
      </c>
      <c r="H5" s="49" t="s">
        <v>300</v>
      </c>
      <c r="I5" s="120" t="s">
        <v>256</v>
      </c>
      <c r="J5" s="120" t="s">
        <v>259</v>
      </c>
      <c r="K5" s="120" t="s">
        <v>263</v>
      </c>
      <c r="L5" s="11">
        <v>349654939</v>
      </c>
      <c r="M5" s="65" t="s">
        <v>264</v>
      </c>
      <c r="N5" s="124">
        <v>44040</v>
      </c>
      <c r="O5" s="124">
        <v>2400</v>
      </c>
      <c r="P5" s="121" t="s">
        <v>139</v>
      </c>
      <c r="Q5" s="80">
        <v>45604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304</v>
      </c>
    </row>
    <row r="6" spans="1:23" ht="25" customHeight="1" x14ac:dyDescent="0.3">
      <c r="A6" s="64">
        <v>2</v>
      </c>
      <c r="B6" s="60" t="str">
        <f>IF(J6&lt;&gt;"", $B$5, "")</f>
        <v>BH2906</v>
      </c>
      <c r="C6" s="119" t="str">
        <f>IF(J6&lt;&gt;"", $C$5, "")</f>
        <v>Kesariya</v>
      </c>
      <c r="D6" s="41" t="str">
        <f>IF(J6&lt;&gt;"", $D$5, "")</f>
        <v>FN25-26-02489</v>
      </c>
      <c r="E6" s="65">
        <v>45925</v>
      </c>
      <c r="F6" s="38" t="s">
        <v>307</v>
      </c>
      <c r="G6" s="49" t="s">
        <v>308</v>
      </c>
      <c r="H6" s="49" t="s">
        <v>300</v>
      </c>
      <c r="I6" s="120" t="s">
        <v>256</v>
      </c>
      <c r="J6" s="120" t="s">
        <v>259</v>
      </c>
      <c r="K6" s="120" t="s">
        <v>263</v>
      </c>
      <c r="L6" s="11">
        <v>355137949</v>
      </c>
      <c r="M6" s="65" t="s">
        <v>276</v>
      </c>
      <c r="N6" s="124">
        <v>40000</v>
      </c>
      <c r="O6" s="124">
        <v>2690</v>
      </c>
      <c r="P6" s="121" t="s">
        <v>139</v>
      </c>
      <c r="Q6" s="80">
        <v>45611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 t="s">
        <v>306</v>
      </c>
    </row>
    <row r="7" spans="1:23" ht="25" customHeight="1" x14ac:dyDescent="0.3">
      <c r="A7" s="64">
        <v>3</v>
      </c>
      <c r="B7" s="60" t="str">
        <f t="shared" ref="B7:B70" si="2">IF(J7&lt;&gt;"", $B$5, "")</f>
        <v>BH2906</v>
      </c>
      <c r="C7" s="119" t="str">
        <f t="shared" ref="C7:C70" si="3">IF(J7&lt;&gt;"", $C$5, "")</f>
        <v>Kesariya</v>
      </c>
      <c r="D7" s="41" t="str">
        <f t="shared" ref="D7:D70" si="4">IF(J7&lt;&gt;"", $D$5, "")</f>
        <v>FN25-26-02489</v>
      </c>
      <c r="E7" s="65">
        <v>45925</v>
      </c>
      <c r="F7" s="38" t="s">
        <v>307</v>
      </c>
      <c r="G7" s="49" t="s">
        <v>308</v>
      </c>
      <c r="H7" s="49" t="s">
        <v>300</v>
      </c>
      <c r="I7" s="120" t="s">
        <v>280</v>
      </c>
      <c r="J7" s="120" t="s">
        <v>282</v>
      </c>
      <c r="K7" s="120" t="s">
        <v>284</v>
      </c>
      <c r="L7" s="11">
        <v>353361372</v>
      </c>
      <c r="M7" s="65" t="s">
        <v>285</v>
      </c>
      <c r="N7" s="124">
        <v>52000</v>
      </c>
      <c r="O7" s="124">
        <v>2780</v>
      </c>
      <c r="P7" s="121" t="s">
        <v>139</v>
      </c>
      <c r="Q7" s="80">
        <v>45604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 t="s">
        <v>305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F1" zoomScale="80" zoomScaleNormal="80" workbookViewId="0">
      <selection activeCell="AZ6" sqref="AZ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172293</v>
      </c>
      <c r="J5" s="38" t="s">
        <v>253</v>
      </c>
      <c r="K5" s="84">
        <v>172293</v>
      </c>
      <c r="L5" s="84" t="s">
        <v>254</v>
      </c>
      <c r="M5" s="38" t="s">
        <v>255</v>
      </c>
      <c r="N5" s="84">
        <v>26530</v>
      </c>
      <c r="O5" s="84" t="s">
        <v>256</v>
      </c>
      <c r="P5" s="84">
        <v>42324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349654939</v>
      </c>
      <c r="Z5" s="38" t="s">
        <v>263</v>
      </c>
      <c r="AA5" s="108" t="s">
        <v>264</v>
      </c>
      <c r="AB5" s="84">
        <v>44040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1698</v>
      </c>
      <c r="AK5" s="84">
        <v>2400</v>
      </c>
      <c r="AL5" s="108" t="s">
        <v>271</v>
      </c>
      <c r="AM5" s="84">
        <v>41688.32</v>
      </c>
      <c r="AN5" s="112">
        <v>12809.68</v>
      </c>
      <c r="AO5" s="112">
        <v>54498</v>
      </c>
      <c r="AP5" s="112">
        <v>2351.6799999999998</v>
      </c>
      <c r="AQ5" s="112">
        <v>48.32</v>
      </c>
      <c r="AR5" s="112">
        <v>2400</v>
      </c>
      <c r="AS5" s="112">
        <v>2351.6799999999998</v>
      </c>
      <c r="AT5" s="112">
        <v>48.32</v>
      </c>
      <c r="AU5" s="112">
        <v>2400</v>
      </c>
      <c r="AV5" s="84">
        <v>33</v>
      </c>
      <c r="AW5" s="84" t="s">
        <v>272</v>
      </c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 t="s">
        <v>274</v>
      </c>
      <c r="BH5" s="114" t="s">
        <v>303</v>
      </c>
      <c r="BI5" s="38" t="s">
        <v>110</v>
      </c>
      <c r="BJ5" s="85">
        <v>45925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2400</v>
      </c>
      <c r="BQ5" s="117" t="s">
        <v>202</v>
      </c>
      <c r="BR5" s="129" t="s">
        <v>304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172293</v>
      </c>
      <c r="J6" s="38" t="s">
        <v>253</v>
      </c>
      <c r="K6" s="84">
        <v>172293</v>
      </c>
      <c r="L6" s="84" t="s">
        <v>254</v>
      </c>
      <c r="M6" s="38" t="s">
        <v>255</v>
      </c>
      <c r="N6" s="84">
        <v>26530</v>
      </c>
      <c r="O6" s="84" t="s">
        <v>256</v>
      </c>
      <c r="P6" s="84">
        <v>42324</v>
      </c>
      <c r="Q6" s="38" t="s">
        <v>257</v>
      </c>
      <c r="R6" s="38" t="s">
        <v>275</v>
      </c>
      <c r="S6" s="84" t="s">
        <v>259</v>
      </c>
      <c r="T6" s="84" t="s">
        <v>259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355137949</v>
      </c>
      <c r="Z6" s="38" t="s">
        <v>263</v>
      </c>
      <c r="AA6" s="108" t="s">
        <v>276</v>
      </c>
      <c r="AB6" s="84">
        <v>40000</v>
      </c>
      <c r="AC6" s="108" t="s">
        <v>265</v>
      </c>
      <c r="AD6" s="84">
        <v>18</v>
      </c>
      <c r="AE6" s="84" t="s">
        <v>277</v>
      </c>
      <c r="AF6" s="84" t="s">
        <v>267</v>
      </c>
      <c r="AG6" s="108" t="s">
        <v>268</v>
      </c>
      <c r="AH6" s="84" t="s">
        <v>269</v>
      </c>
      <c r="AI6" s="108" t="s">
        <v>278</v>
      </c>
      <c r="AJ6" s="84">
        <v>2690</v>
      </c>
      <c r="AK6" s="84">
        <v>2690</v>
      </c>
      <c r="AL6" s="108" t="s">
        <v>279</v>
      </c>
      <c r="AM6" s="84">
        <v>37513.480000000003</v>
      </c>
      <c r="AN6" s="112">
        <v>8216.52</v>
      </c>
      <c r="AO6" s="112">
        <v>45730</v>
      </c>
      <c r="AP6" s="112">
        <v>2486.52</v>
      </c>
      <c r="AQ6" s="112">
        <v>53.48</v>
      </c>
      <c r="AR6" s="112">
        <v>2540</v>
      </c>
      <c r="AS6" s="112">
        <v>2486.52</v>
      </c>
      <c r="AT6" s="112">
        <v>53.48</v>
      </c>
      <c r="AU6" s="112">
        <v>2540</v>
      </c>
      <c r="AV6" s="84">
        <v>19</v>
      </c>
      <c r="AW6" s="84" t="s">
        <v>272</v>
      </c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259</v>
      </c>
      <c r="BG6" s="84" t="s">
        <v>274</v>
      </c>
      <c r="BH6" s="114" t="s">
        <v>303</v>
      </c>
      <c r="BI6" s="38" t="s">
        <v>110</v>
      </c>
      <c r="BJ6" s="85">
        <v>45925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2690</v>
      </c>
      <c r="BQ6" s="117" t="s">
        <v>202</v>
      </c>
      <c r="BR6" s="129" t="s">
        <v>306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172293</v>
      </c>
      <c r="J7" s="38" t="s">
        <v>253</v>
      </c>
      <c r="K7" s="84">
        <v>172293</v>
      </c>
      <c r="L7" s="84" t="s">
        <v>254</v>
      </c>
      <c r="M7" s="38" t="s">
        <v>255</v>
      </c>
      <c r="N7" s="84">
        <v>319496</v>
      </c>
      <c r="O7" s="84" t="s">
        <v>280</v>
      </c>
      <c r="P7" s="84">
        <v>442208</v>
      </c>
      <c r="Q7" s="38" t="s">
        <v>281</v>
      </c>
      <c r="R7" s="38" t="s">
        <v>258</v>
      </c>
      <c r="S7" s="84" t="s">
        <v>282</v>
      </c>
      <c r="T7" s="84" t="s">
        <v>282</v>
      </c>
      <c r="U7" s="84" t="s">
        <v>283</v>
      </c>
      <c r="V7" s="84" t="s">
        <v>261</v>
      </c>
      <c r="W7" s="84">
        <v>541</v>
      </c>
      <c r="X7" s="38" t="s">
        <v>262</v>
      </c>
      <c r="Y7" s="84">
        <v>353361372</v>
      </c>
      <c r="Z7" s="38" t="s">
        <v>284</v>
      </c>
      <c r="AA7" s="108" t="s">
        <v>285</v>
      </c>
      <c r="AB7" s="84">
        <v>52000</v>
      </c>
      <c r="AC7" s="108" t="s">
        <v>265</v>
      </c>
      <c r="AD7" s="84">
        <v>24</v>
      </c>
      <c r="AE7" s="84" t="s">
        <v>286</v>
      </c>
      <c r="AF7" s="84" t="s">
        <v>287</v>
      </c>
      <c r="AG7" s="108" t="s">
        <v>288</v>
      </c>
      <c r="AH7" s="84" t="s">
        <v>269</v>
      </c>
      <c r="AI7" s="108" t="s">
        <v>289</v>
      </c>
      <c r="AJ7" s="84">
        <v>2780</v>
      </c>
      <c r="AK7" s="84">
        <v>2780</v>
      </c>
      <c r="AL7" s="108" t="s">
        <v>290</v>
      </c>
      <c r="AM7" s="84">
        <v>40351.18</v>
      </c>
      <c r="AN7" s="112">
        <v>15348.82</v>
      </c>
      <c r="AO7" s="112">
        <v>55700</v>
      </c>
      <c r="AP7" s="112">
        <v>11648.82</v>
      </c>
      <c r="AQ7" s="112">
        <v>558.17999999999995</v>
      </c>
      <c r="AR7" s="112">
        <v>12207</v>
      </c>
      <c r="AS7" s="112">
        <v>5119.1000000000004</v>
      </c>
      <c r="AT7" s="112">
        <v>340.9</v>
      </c>
      <c r="AU7" s="112">
        <v>5460</v>
      </c>
      <c r="AV7" s="84">
        <v>22</v>
      </c>
      <c r="AW7" s="84" t="s">
        <v>291</v>
      </c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282</v>
      </c>
      <c r="BG7" s="84" t="s">
        <v>292</v>
      </c>
      <c r="BH7" s="114" t="s">
        <v>303</v>
      </c>
      <c r="BI7" s="38" t="s">
        <v>110</v>
      </c>
      <c r="BJ7" s="85">
        <v>45925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>
        <v>2780</v>
      </c>
      <c r="BQ7" s="117" t="s">
        <v>202</v>
      </c>
      <c r="BR7" s="129" t="s">
        <v>305</v>
      </c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2025-10-08T05:44:49Z</dcterms:modified>
</cp:coreProperties>
</file>