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inghpur Css 117266/"/>
    </mc:Choice>
  </mc:AlternateContent>
  <xr:revisionPtr revIDLastSave="17" documentId="13_ncr:1_{4419E969-1A14-4DB0-B24D-A85748B82839}" xr6:coauthVersionLast="47" xr6:coauthVersionMax="47" xr10:uidLastSave="{EC5343F8-7227-45A2-997A-7AB4E032988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<sst xmlns="http://schemas.openxmlformats.org/spreadsheetml/2006/main" count="529" uniqueCount="348">
  <si>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</si>
  <si>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</si>
  <si>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</si>
  <si>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</si>
  <si>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</si>
  <si>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</si>
  <si>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</si>
  <si>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</si>
  <si>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</si>
  <si>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</si>
  <si>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</si>
  <si>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</si>
  <si>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</si>
  <si>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</si>
  <si>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</si>
  <si>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</si>
  <si>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</si>
  <si>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</si>
  <si>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</si>
  <si>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</si>
  <si>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</si>
  <si>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</si>
  <si>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</si>
  <si>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</si>
  <si>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</si>
  <si>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</si>
  <si>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</si>
  <si>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</si>
  <si>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</si>
  <si>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</si>
  <si>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</si>
  <si>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</si>
  <si>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</si>
  <si>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</si>
  <si>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</si>
  <si>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</si>
  <si>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</si>
  <si>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</si>
  <si>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</si>
  <si>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</si>
  <si>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</si>
  <si>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</si>
  <si>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</si>
  <si>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</si>
  <si>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</si>
  <si>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</si>
  <si>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</si>
  <si>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</si>
  <si>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</si>
  <si>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</si>
  <si>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</si>
  <si>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</si>
  <si>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</si>
  <si>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</si>
  <si>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</si>
  <si>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</si>
  <si>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</si>
  <si>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</si>
  <si>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</si>
  <si>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</si>
  <si>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</si>
  <si>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</si>
  <si>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</si>
  <si>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</si>
  <si>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</si>
  <si>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</si>
  <si>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</si>
  <si>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</si>
  <si>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</si>
  <si>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</si>
  <si>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</si>
  <si>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</si>
  <si>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</si>
  <si>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</si>
  <si>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</si>
  <si>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</si>
  <si>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</si>
  <si>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</si>
  <si>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</si>
  <si>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</si>
  <si>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</si>
  <si>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</si>
  <si>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</si>
  <si>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</si>
  <si>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</si>
  <si>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</si>
  <si>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</si>
  <si>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</si>
  <si>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</si>
  <si>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</si>
  <si>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</si>
  <si>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</si>
  <si>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</si>
  <si>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</si>
  <si>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</si>
  <si>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</si>
  <si>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</si>
  <si>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</si>
  <si>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</si>
  <si>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</si>
  <si>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</si>
  <si>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</si>
  <si>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</si>
  <si>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</si>
  <si>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</si>
  <si>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</si>
  <si>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</si>
  <si>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</si>
  <si>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</si>
  <si>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</si>
  <si>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</si>
  <si>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</si>
  <si>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</si>
  <si>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</si>
  <si>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</si>
  <si>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</si>
  <si>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</si>
  <si>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</si>
  <si>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</si>
  <si>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</si>
  <si>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</si>
  <si>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</si>
  <si>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</si>
  <si>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</si>
  <si>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</si>
  <si>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</si>
  <si>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</si>
  <si>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</si>
  <si>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</si>
  <si>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</si>
  <si>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</si>
  <si>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</si>
  <si>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</si>
  <si>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</si>
  <si>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</si>
  <si>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</si>
  <si>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</si>
  <si>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</si>
  <si>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</si>
  <si>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</si>
  <si>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</si>
  <si>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</si>
  <si>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</si>
  <si>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</si>
  <si>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</si>
  <si>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</si>
  <si>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</si>
  <si>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</si>
  <si>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</si>
  <si>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</si>
  <si>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</si>
  <si>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</si>
  <si>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</si>
  <si>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</si>
  <si>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</si>
  <si>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</si>
  <si>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</si>
  <si>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</si>
  <si>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</si>
  <si>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</si>
  <si>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</si>
  <si>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</si>
  <si>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</si>
  <si>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</si>
  <si>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</si>
  <si>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</si>
  <si>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</si>
  <si>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</si>
  <si>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</si>
  <si>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</si>
  <si>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</si>
  <si>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</si>
  <si>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</si>
  <si>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</si>
  <si>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</si>
  <si>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</si>
  <si>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</si>
  <si>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</si>
  <si>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</si>
  <si>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</si>
  <si>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</si>
  <si>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</si>
  <si>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</si>
  <si>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</si>
  <si>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</si>
  <si>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</si>
  <si>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</si>
  <si>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</si>
  <si>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</si>
  <si>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</si>
  <si>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</si>
  <si>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</si>
  <si>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</si>
  <si>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</si>
  <si>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</si>
  <si>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</si>
  <si>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</si>
  <si>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</si>
  <si>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</si>
  <si>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</si>
  <si>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</si>
  <si>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</si>
  <si>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</si>
  <si>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</si>
  <si>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</si>
  <si>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</si>
  <si>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</si>
  <si>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</si>
  <si>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</si>
  <si>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</si>
  <si>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</si>
  <si>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</si>
  <si>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</si>
  <si>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</si>
  <si>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</si>
  <si>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</si>
  <si>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</si>
  <si>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</si>
  <si>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</si>
  <si>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</si>
  <si>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</si>
  <si>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</si>
  <si>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</si>
  <si>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</si>
  <si>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</si>
  <si>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</si>
  <si>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</si>
  <si>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</si>
  <si>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</si>
  <si>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</si>
  <si>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</si>
  <si>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</si>
  <si>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</si>
  <si>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</si>
  <si>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</si>
  <si>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</si>
  <si>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</si>
  <si>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</si>
  <si>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</si>
  <si>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</si>
  <si>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</si>
  <si>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</si>
  <si>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</si>
  <si>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</si>
  <si>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</si>
  <si>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</si>
  <si>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</si>
  <si>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</si>
  <si>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</si>
  <si>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</si>
  <si>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</si>
  <si>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East</t>
  </si>
  <si>
    <t>Chetana</t>
  </si>
  <si>
    <t>Open</t>
  </si>
  <si>
    <t/>
  </si>
  <si>
    <t>Abhijit Rout/SF0075084</t>
  </si>
  <si>
    <t>Bhadrak</t>
  </si>
  <si>
    <t>CSS</t>
  </si>
  <si>
    <t>BQM</t>
  </si>
  <si>
    <t>Krushna Chandra Sahoo/SF0083225</t>
  </si>
  <si>
    <t>Alok Kumar Maharana/SF0083414</t>
  </si>
  <si>
    <t>Jajpur Town</t>
  </si>
  <si>
    <t>OR2758</t>
  </si>
  <si>
    <t>Singhpur</t>
  </si>
  <si>
    <t>Biranchinarayan Swain/SF0003954</t>
  </si>
  <si>
    <t>Sagar Kumar Behera</t>
  </si>
  <si>
    <t>SF0051555</t>
  </si>
  <si>
    <t>BM</t>
  </si>
  <si>
    <t>Sangram Keshari Jena</t>
  </si>
  <si>
    <t>SF0057317</t>
  </si>
  <si>
    <t>Loan Officer</t>
  </si>
  <si>
    <t>Terminated</t>
  </si>
  <si>
    <t>Completed-Report Submitted</t>
  </si>
  <si>
    <t>Rasulpur</t>
  </si>
  <si>
    <t>SF0077843</t>
  </si>
  <si>
    <t>Biswajit  Das</t>
  </si>
  <si>
    <t>Rasulpur 525369</t>
  </si>
  <si>
    <t>aman</t>
  </si>
  <si>
    <t>SID951374404356</t>
  </si>
  <si>
    <t>GENERAL</t>
  </si>
  <si>
    <t>MUSLIM</t>
  </si>
  <si>
    <t>Agriculture &amp; Farming</t>
  </si>
  <si>
    <t>SURETUN BIBI</t>
  </si>
  <si>
    <t>16-Apr-2024</t>
  </si>
  <si>
    <t>06</t>
  </si>
  <si>
    <t>4</t>
  </si>
  <si>
    <t>6.61 Yrs</t>
  </si>
  <si>
    <t>15 Oct 2020</t>
  </si>
  <si>
    <t>&gt; 6 to 10 Years</t>
  </si>
  <si>
    <t>06-Jun-2024</t>
  </si>
  <si>
    <t>11-Sep-2025</t>
  </si>
  <si>
    <t>7609896180</t>
  </si>
  <si>
    <t>As per Borrower Statement Borrower Paid Rs-12000/- On Dt.09-05-2025 through Phone Pe to LO Mitramohan Jena But LO Mitra Mohan jena not Posted in FIMO.</t>
  </si>
  <si>
    <t>Mitramohan Jena</t>
  </si>
  <si>
    <t>SF0095502</t>
  </si>
  <si>
    <t>Binjharpur</t>
  </si>
  <si>
    <t>SF0092684</t>
  </si>
  <si>
    <t>Rasmi Ranjan Nayak</t>
  </si>
  <si>
    <t>Binjharpur C1</t>
  </si>
  <si>
    <t>Binjharpur C1 Allha1</t>
  </si>
  <si>
    <t>Unnati</t>
  </si>
  <si>
    <t>SSF3814869</t>
  </si>
  <si>
    <t>TABSUM NISHA</t>
  </si>
  <si>
    <t>28-Mar-2024</t>
  </si>
  <si>
    <t>05</t>
  </si>
  <si>
    <t>0</t>
  </si>
  <si>
    <t>2.43 Yrs</t>
  </si>
  <si>
    <t>29 Apr 2023</t>
  </si>
  <si>
    <t>&gt; 2 to 4 Years</t>
  </si>
  <si>
    <t>05-May-2024</t>
  </si>
  <si>
    <t>05-Sep-2025</t>
  </si>
  <si>
    <t>8456881886</t>
  </si>
  <si>
    <t>As per Borrower Statement Borrower Paid her EMI On Dt.05-02-2025 of Rs-2690/-,On Dt.05-03-2025 of rs-2690/- and  On Dt.05-06-2025 of Rs-2690/- to LO Mitramohan Jena But LO Mitra Mohan jena not Posted in FIMO.</t>
  </si>
  <si>
    <t>Padanpur</t>
  </si>
  <si>
    <t>Padanpur435274</t>
  </si>
  <si>
    <t>435274 Raju Ali1</t>
  </si>
  <si>
    <t>SSF5635280</t>
  </si>
  <si>
    <t>BC</t>
  </si>
  <si>
    <t>HOSANARA BIBI</t>
  </si>
  <si>
    <t>19-Mar-2024</t>
  </si>
  <si>
    <t>1</t>
  </si>
  <si>
    <t>1.54 Yrs</t>
  </si>
  <si>
    <t>19 Mar 2024</t>
  </si>
  <si>
    <t>&lt;= 2 Years</t>
  </si>
  <si>
    <t>06-May-2024</t>
  </si>
  <si>
    <t>25-Mar-2025</t>
  </si>
  <si>
    <t>9658741106</t>
  </si>
  <si>
    <t>As Per Borrower Statement Borrower said She paid her all EMI but Loan card not Available So I Book Fraud Those amount Borrower paid through PhonePe on Dt.06-03-2025 of Rs-550/-, Dt.06-04-2025 of Rs-500/-, Dt.26-04-2025 of Rs-1000/- and On Dt.06-05-2025 of Rs-740/- paid to LO MitraMohan Jena but LO Mitra Mohan but LO Mitramohan Jena not Posted in FIMO.</t>
  </si>
  <si>
    <t>kantipur</t>
  </si>
  <si>
    <t>kantipur 621345</t>
  </si>
  <si>
    <t>gita</t>
  </si>
  <si>
    <t>SID951375075361</t>
  </si>
  <si>
    <t>SC</t>
  </si>
  <si>
    <t>HINDU</t>
  </si>
  <si>
    <t>LAXMIPRIYA DASH</t>
  </si>
  <si>
    <t>18-Mar-2024</t>
  </si>
  <si>
    <t>10</t>
  </si>
  <si>
    <t>5</t>
  </si>
  <si>
    <t>6.26 Yrs</t>
  </si>
  <si>
    <t>18 Jan 2021</t>
  </si>
  <si>
    <t>10-May-2024</t>
  </si>
  <si>
    <t>16-Sep-2025</t>
  </si>
  <si>
    <t>9337003585</t>
  </si>
  <si>
    <t>As Per Borrower Statement Borrower Paid her EMI on Dt.10-03-2025 of Rs-3250/- and On Dt.10-05-2025 of Rs-3250/- to LO Mitramohan Jena But LO Mitra Mohan Jena not Posted in FIMO.</t>
  </si>
  <si>
    <t>FN25-26-02506</t>
  </si>
  <si>
    <t>07:00AM</t>
  </si>
  <si>
    <t>FIR Not Filled</t>
  </si>
  <si>
    <t>1.Fraud has been identified by business team on 01-10-2025 against LO Mitramohan Jena / SF0095502.
2.Complain has been raised by complain tteam on 10-10-2025 vide complain Number :- Fn25-26-02506.
3.Premilarly fraud amount :- 6500
4.Total Fraud :- 29360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</si>
</sst>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W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45931</v>
      </c>
      <c r="H5" s="107" t="s">
        <v>257</v>
      </c>
      <c r="I5" s="61">
        <v>45940</v>
      </c>
      <c r="J5" s="74" t="str">
        <f>IF('Physical Cash at Safe'!D28="Yes",'Physical Cash at Safe'!E28,IF('Borrower Wise Details'!D5&lt;&gt;"",'Borrower Wise Details'!D5,""))</f>
        <v>FN25-26-02506</v>
      </c>
      <c r="K5" s="81">
        <v>1</v>
      </c>
      <c r="L5" s="82">
        <v>6500</v>
      </c>
      <c r="M5" s="82">
        <v>0</v>
      </c>
      <c r="N5" s="82" t="s">
        <v>264</v>
      </c>
      <c r="O5" s="82" t="s">
        <v>259</v>
      </c>
      <c r="P5" s="82" t="s">
        <v>260</v>
      </c>
      <c r="Q5" s="82" t="s">
        <v>248</v>
      </c>
      <c r="R5" s="75" t="str">
        <f>IF('Physical Cash at Safe'!$D$28="Yes", 'Physical Cash at Safe'!$A$28, IF('Borrower Wise Details'!F5&lt;&gt;"", 'Borrower Wise Details'!F5, ""))</f>
        <v>Mitramohan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SF0095502</v>
      </c>
      <c r="U5" s="77" t="s">
        <v>271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272</v>
      </c>
      <c r="Z5" s="61">
        <v>45933</v>
      </c>
      <c r="AA5" s="61">
        <v>45937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45941</v>
      </c>
      <c r="AH5" s="70" t="s">
        <v>347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Mitramohan Jena</v>
      </c>
      <c r="E5" s="68" t="str">
        <f>IF(OR('Fraud Investigation Report'!T5="", 'Fraud Investigation Report'!T5=0), "", 'Fraud Investigation Report'!T5)</f>
        <v>SF0095502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12000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29360</v>
      </c>
      <c r="Q5" s="49"/>
      <c r="R5" s="84" t="s">
        <v>346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262</v>
      </c>
      <c r="B4" s="41" t="s">
        <v>263</v>
      </c>
      <c r="C4" s="41" t="s">
        <v>261</v>
      </c>
      <c r="D4" s="41" t="s">
        <v>256</v>
      </c>
      <c r="E4" s="41" t="s">
        <v>256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45933</v>
      </c>
      <c r="C6" s="18">
        <v>45932</v>
      </c>
      <c r="D6" s="18">
        <v>45933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50</v>
      </c>
      <c r="C11" s="23">
        <f>B11*A11</f>
        <v>25000</v>
      </c>
      <c r="D11" s="25">
        <v>50</v>
      </c>
      <c r="E11" s="23">
        <f t="shared" ref="E11:E17" si="0">D11*A11</f>
        <v>25000</v>
      </c>
    </row>
    <row r="12" spans="1:5" ht="14.5" x14ac:dyDescent="0.3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5" x14ac:dyDescent="0.35">
      <c r="A14" s="24">
        <v>50</v>
      </c>
      <c r="B14" s="25">
        <v>9</v>
      </c>
      <c r="C14" s="23">
        <f t="shared" si="1"/>
        <v>450</v>
      </c>
      <c r="D14" s="25">
        <v>9</v>
      </c>
      <c r="E14" s="23">
        <f t="shared" si="0"/>
        <v>450</v>
      </c>
    </row>
    <row r="15" spans="1:5" ht="14.5" x14ac:dyDescent="0.35">
      <c r="A15" s="24">
        <v>20</v>
      </c>
      <c r="B15" s="25">
        <v>27</v>
      </c>
      <c r="C15" s="23">
        <f t="shared" si="1"/>
        <v>540</v>
      </c>
      <c r="D15" s="25">
        <v>27</v>
      </c>
      <c r="E15" s="23">
        <f t="shared" si="0"/>
        <v>540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30204</v>
      </c>
      <c r="D19" s="30" t="s">
        <v>76</v>
      </c>
      <c r="E19" s="31">
        <f>SUM(E10:E18)</f>
        <v>30204</v>
      </c>
    </row>
    <row r="20" spans="1:5" ht="30" customHeight="1" x14ac:dyDescent="0.35">
      <c r="A20" s="159" t="s">
        <v>97</v>
      </c>
      <c r="B20" s="160"/>
      <c r="C20" s="32">
        <v>30204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>
        <v>282</v>
      </c>
      <c r="C33" s="39" t="s">
        <v>84</v>
      </c>
      <c r="D33" s="131">
        <v>255</v>
      </c>
      <c r="E33" s="132"/>
    </row>
    <row r="34" spans="1:5" ht="26" x14ac:dyDescent="0.35">
      <c r="A34" s="39" t="s">
        <v>220</v>
      </c>
      <c r="B34" s="38" t="s">
        <v>265</v>
      </c>
      <c r="C34" s="39" t="s">
        <v>221</v>
      </c>
      <c r="D34" s="133" t="s">
        <v>268</v>
      </c>
      <c r="E34" s="134"/>
    </row>
    <row r="35" spans="1:5" ht="26" x14ac:dyDescent="0.35">
      <c r="A35" s="39" t="s">
        <v>222</v>
      </c>
      <c r="B35" s="38" t="s">
        <v>266</v>
      </c>
      <c r="C35" s="39" t="s">
        <v>224</v>
      </c>
      <c r="D35" s="133" t="s">
        <v>269</v>
      </c>
      <c r="E35" s="134"/>
    </row>
    <row r="36" spans="1:5" ht="25.5" customHeight="1" x14ac:dyDescent="0.35">
      <c r="A36" s="39" t="s">
        <v>223</v>
      </c>
      <c r="B36" s="38" t="s">
        <v>258</v>
      </c>
      <c r="C36" s="39" t="s">
        <v>225</v>
      </c>
      <c r="D36" s="133" t="s">
        <v>267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3" zoomScale="80" zoomScaleNormal="80" workbookViewId="0">
      <selection activeCell="J9" sqref="J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344</v>
      </c>
      <c r="E5" s="65">
        <v>45933</v>
      </c>
      <c r="F5" s="38" t="s">
        <v>293</v>
      </c>
      <c r="G5" s="49" t="s">
        <v>294</v>
      </c>
      <c r="H5" s="49" t="s">
        <v>270</v>
      </c>
      <c r="I5" s="120" t="s">
        <v>276</v>
      </c>
      <c r="J5" s="120" t="s">
        <v>278</v>
      </c>
      <c r="K5" s="120" t="s">
        <v>282</v>
      </c>
      <c r="L5" s="11">
        <v>356362843</v>
      </c>
      <c r="M5" s="65" t="s">
        <v>283</v>
      </c>
      <c r="N5" s="124">
        <v>80000</v>
      </c>
      <c r="O5" s="124">
        <v>4270</v>
      </c>
      <c r="P5" s="121" t="s">
        <v>141</v>
      </c>
      <c r="Q5" s="80">
        <v>45786</v>
      </c>
      <c r="R5" s="124">
        <v>12000</v>
      </c>
      <c r="S5" s="124">
        <v>0</v>
      </c>
      <c r="T5" s="124">
        <v>0</v>
      </c>
      <c r="U5" s="125">
        <f t="shared" ref="U5" si="0">IF(AND(ISBLANK(R5),ISBLANK(S5),ISBLANK(T5)),"",R5-(S5+T5))</f>
        <v>12000</v>
      </c>
      <c r="V5" s="117" t="s">
        <v>202</v>
      </c>
      <c r="W5" s="122" t="s">
        <v>292</v>
      </c>
    </row>
    <row r="6" spans="1:23" ht="2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FN25-26-02506</v>
      </c>
      <c r="E6" s="65">
        <v>45933</v>
      </c>
      <c r="F6" s="38" t="str">
        <f t="shared" ref="F6:F70" si="1">IF(J6&lt;&gt;"", $F$5, "")</f>
        <v>Mitramohan Jena</v>
      </c>
      <c r="G6" s="49" t="str">
        <f t="shared" ref="G6:G70" si="2">IF(J6&lt;&gt;"", $G$5, "")</f>
        <v>SF0095502</v>
      </c>
      <c r="H6" s="49" t="str">
        <f t="shared" ref="H6:H70" si="3">IF(J6&lt;&gt;"", $H$5, "")</f>
        <v>Loan Officer</v>
      </c>
      <c r="I6" s="120" t="s">
        <v>298</v>
      </c>
      <c r="J6" s="120" t="s">
        <v>301</v>
      </c>
      <c r="K6" s="120" t="s">
        <v>302</v>
      </c>
      <c r="L6" s="11">
        <v>356150642</v>
      </c>
      <c r="M6" s="65" t="s">
        <v>303</v>
      </c>
      <c r="N6" s="124">
        <v>40000</v>
      </c>
      <c r="O6" s="124">
        <v>2690</v>
      </c>
      <c r="P6" s="121" t="s">
        <v>139</v>
      </c>
      <c r="Q6" s="80">
        <v>45693</v>
      </c>
      <c r="R6" s="124">
        <v>2690</v>
      </c>
      <c r="S6" s="124">
        <v>0</v>
      </c>
      <c r="T6" s="124">
        <v>0</v>
      </c>
      <c r="U6" s="125">
        <f t="shared" ref="U6:U69" si="4">IF(AND(ISBLANK(R6),ISBLANK(S6),ISBLANK(T6)),"",R6-(S6+T6))</f>
        <v>2690</v>
      </c>
      <c r="V6" s="117" t="s">
        <v>201</v>
      </c>
      <c r="W6" s="122" t="s">
        <v>312</v>
      </c>
    </row>
    <row r="7" spans="1:23" ht="25" customHeight="1" x14ac:dyDescent="0.3">
      <c r="A7" s="64">
        <v>3</v>
      </c>
      <c r="B7" s="60" t="str">
        <f t="shared" ref="B7:B70" si="5">IF(J7&lt;&gt;"", $B$5, "")</f>
        <v>OR2758</v>
      </c>
      <c r="C7" s="119" t="str">
        <f t="shared" ref="C7:C70" si="6">IF(J7&lt;&gt;"", $C$5, "")</f>
        <v>Singhpur</v>
      </c>
      <c r="D7" s="41" t="str">
        <f t="shared" ref="D7:D70" si="7">IF(J7&lt;&gt;"", $D$5, "")</f>
        <v>FN25-26-02506</v>
      </c>
      <c r="E7" s="65">
        <v>45933</v>
      </c>
      <c r="F7" s="38" t="str">
        <f t="shared" si="1"/>
        <v>Mitramohan Jena</v>
      </c>
      <c r="G7" s="49" t="str">
        <f t="shared" si="2"/>
        <v>SF0095502</v>
      </c>
      <c r="H7" s="49" t="str">
        <f t="shared" si="3"/>
        <v>Loan Officer</v>
      </c>
      <c r="I7" s="120" t="s">
        <v>298</v>
      </c>
      <c r="J7" s="120" t="s">
        <v>301</v>
      </c>
      <c r="K7" s="120" t="s">
        <v>302</v>
      </c>
      <c r="L7" s="11">
        <v>356150642</v>
      </c>
      <c r="M7" s="65" t="s">
        <v>303</v>
      </c>
      <c r="N7" s="124">
        <v>40000</v>
      </c>
      <c r="O7" s="124">
        <v>2690</v>
      </c>
      <c r="P7" s="121" t="s">
        <v>139</v>
      </c>
      <c r="Q7" s="80">
        <v>45721</v>
      </c>
      <c r="R7" s="124">
        <v>2690</v>
      </c>
      <c r="S7" s="124">
        <v>0</v>
      </c>
      <c r="T7" s="124">
        <v>0</v>
      </c>
      <c r="U7" s="125">
        <f t="shared" si="4"/>
        <v>2690</v>
      </c>
      <c r="V7" s="117" t="s">
        <v>201</v>
      </c>
      <c r="W7" s="122" t="s">
        <v>312</v>
      </c>
    </row>
    <row r="8" spans="1:23" ht="25" customHeight="1" x14ac:dyDescent="0.3">
      <c r="A8" s="64">
        <v>4</v>
      </c>
      <c r="B8" s="60" t="str">
        <f t="shared" si="5"/>
        <v>OR2758</v>
      </c>
      <c r="C8" s="119" t="str">
        <f t="shared" si="6"/>
        <v>Singhpur</v>
      </c>
      <c r="D8" s="41" t="str">
        <f t="shared" si="7"/>
        <v>FN25-26-02506</v>
      </c>
      <c r="E8" s="65">
        <v>45933</v>
      </c>
      <c r="F8" s="38" t="str">
        <f t="shared" si="1"/>
        <v>Mitramohan Jena</v>
      </c>
      <c r="G8" s="49" t="str">
        <f t="shared" si="2"/>
        <v>SF0095502</v>
      </c>
      <c r="H8" s="49" t="str">
        <f t="shared" si="3"/>
        <v>Loan Officer</v>
      </c>
      <c r="I8" s="120" t="s">
        <v>298</v>
      </c>
      <c r="J8" s="120" t="s">
        <v>301</v>
      </c>
      <c r="K8" s="120" t="s">
        <v>302</v>
      </c>
      <c r="L8" s="11">
        <v>356150642</v>
      </c>
      <c r="M8" s="65" t="s">
        <v>303</v>
      </c>
      <c r="N8" s="124">
        <v>40000</v>
      </c>
      <c r="O8" s="124">
        <v>2690</v>
      </c>
      <c r="P8" s="121" t="s">
        <v>139</v>
      </c>
      <c r="Q8" s="80">
        <v>45813</v>
      </c>
      <c r="R8" s="124">
        <v>2690</v>
      </c>
      <c r="S8" s="124">
        <v>0</v>
      </c>
      <c r="T8" s="124">
        <v>0</v>
      </c>
      <c r="U8" s="125">
        <f t="shared" si="4"/>
        <v>2690</v>
      </c>
      <c r="V8" s="117" t="s">
        <v>201</v>
      </c>
      <c r="W8" s="122" t="s">
        <v>312</v>
      </c>
    </row>
    <row r="9" spans="1:23" ht="25" customHeight="1" x14ac:dyDescent="0.3">
      <c r="A9" s="64">
        <v>5</v>
      </c>
      <c r="B9" s="60" t="str">
        <f t="shared" si="5"/>
        <v>OR2758</v>
      </c>
      <c r="C9" s="119" t="str">
        <f t="shared" si="6"/>
        <v>Singhpur</v>
      </c>
      <c r="D9" s="41" t="str">
        <f t="shared" si="7"/>
        <v>FN25-26-02506</v>
      </c>
      <c r="E9" s="65">
        <v>45933</v>
      </c>
      <c r="F9" s="38" t="str">
        <f t="shared" si="1"/>
        <v>Mitramohan Jena</v>
      </c>
      <c r="G9" s="49" t="str">
        <f t="shared" si="2"/>
        <v>SF0095502</v>
      </c>
      <c r="H9" s="49" t="str">
        <f t="shared" si="3"/>
        <v>Loan Officer</v>
      </c>
      <c r="I9" s="120" t="s">
        <v>314</v>
      </c>
      <c r="J9" s="120" t="s">
        <v>316</v>
      </c>
      <c r="K9" s="120" t="s">
        <v>318</v>
      </c>
      <c r="L9" s="11">
        <v>356023509</v>
      </c>
      <c r="M9" s="65" t="s">
        <v>319</v>
      </c>
      <c r="N9" s="124">
        <v>42000</v>
      </c>
      <c r="O9" s="124">
        <v>2240</v>
      </c>
      <c r="P9" s="121" t="s">
        <v>139</v>
      </c>
      <c r="Q9" s="80">
        <v>45722</v>
      </c>
      <c r="R9" s="124">
        <v>550</v>
      </c>
      <c r="S9" s="124">
        <v>0</v>
      </c>
      <c r="T9" s="124">
        <v>0</v>
      </c>
      <c r="U9" s="125">
        <f t="shared" si="4"/>
        <v>550</v>
      </c>
      <c r="V9" s="117" t="s">
        <v>202</v>
      </c>
      <c r="W9" s="122" t="s">
        <v>327</v>
      </c>
    </row>
    <row r="10" spans="1:23" ht="25" customHeight="1" x14ac:dyDescent="0.3">
      <c r="A10" s="64">
        <v>6</v>
      </c>
      <c r="B10" s="60" t="str">
        <f t="shared" si="5"/>
        <v>OR2758</v>
      </c>
      <c r="C10" s="119" t="str">
        <f t="shared" si="6"/>
        <v>Singhpur</v>
      </c>
      <c r="D10" s="41" t="str">
        <f t="shared" si="7"/>
        <v>FN25-26-02506</v>
      </c>
      <c r="E10" s="65">
        <v>45933</v>
      </c>
      <c r="F10" s="38" t="str">
        <f t="shared" si="1"/>
        <v>Mitramohan Jena</v>
      </c>
      <c r="G10" s="49" t="str">
        <f t="shared" si="2"/>
        <v>SF0095502</v>
      </c>
      <c r="H10" s="49" t="str">
        <f t="shared" si="3"/>
        <v>Loan Officer</v>
      </c>
      <c r="I10" s="120" t="s">
        <v>314</v>
      </c>
      <c r="J10" s="120" t="s">
        <v>316</v>
      </c>
      <c r="K10" s="120" t="s">
        <v>318</v>
      </c>
      <c r="L10" s="11">
        <v>356023509</v>
      </c>
      <c r="M10" s="65" t="s">
        <v>319</v>
      </c>
      <c r="N10" s="124">
        <v>42000</v>
      </c>
      <c r="O10" s="124">
        <v>2240</v>
      </c>
      <c r="P10" s="121" t="s">
        <v>139</v>
      </c>
      <c r="Q10" s="80">
        <v>45753</v>
      </c>
      <c r="R10" s="124">
        <v>500</v>
      </c>
      <c r="S10" s="124">
        <v>0</v>
      </c>
      <c r="T10" s="124">
        <v>0</v>
      </c>
      <c r="U10" s="125">
        <f t="shared" si="4"/>
        <v>500</v>
      </c>
      <c r="V10" s="117" t="s">
        <v>202</v>
      </c>
      <c r="W10" s="122" t="s">
        <v>327</v>
      </c>
    </row>
    <row r="11" spans="1:23" ht="25" customHeight="1" x14ac:dyDescent="0.3">
      <c r="A11" s="64">
        <v>7</v>
      </c>
      <c r="B11" s="60" t="str">
        <f t="shared" si="5"/>
        <v>OR2758</v>
      </c>
      <c r="C11" s="119" t="str">
        <f t="shared" si="6"/>
        <v>Singhpur</v>
      </c>
      <c r="D11" s="41" t="str">
        <f t="shared" si="7"/>
        <v>FN25-26-02506</v>
      </c>
      <c r="E11" s="65">
        <v>45933</v>
      </c>
      <c r="F11" s="38" t="str">
        <f t="shared" si="1"/>
        <v>Mitramohan Jena</v>
      </c>
      <c r="G11" s="49" t="str">
        <f t="shared" si="2"/>
        <v>SF0095502</v>
      </c>
      <c r="H11" s="49" t="str">
        <f t="shared" si="3"/>
        <v>Loan Officer</v>
      </c>
      <c r="I11" s="120" t="s">
        <v>314</v>
      </c>
      <c r="J11" s="120" t="s">
        <v>316</v>
      </c>
      <c r="K11" s="120" t="s">
        <v>318</v>
      </c>
      <c r="L11" s="11">
        <v>356023509</v>
      </c>
      <c r="M11" s="65" t="s">
        <v>319</v>
      </c>
      <c r="N11" s="124">
        <v>42000</v>
      </c>
      <c r="O11" s="124">
        <v>2240</v>
      </c>
      <c r="P11" s="121" t="s">
        <v>139</v>
      </c>
      <c r="Q11" s="80">
        <v>45773</v>
      </c>
      <c r="R11" s="124">
        <v>1000</v>
      </c>
      <c r="S11" s="124">
        <v>0</v>
      </c>
      <c r="T11" s="124">
        <v>0</v>
      </c>
      <c r="U11" s="125">
        <f t="shared" si="4"/>
        <v>1000</v>
      </c>
      <c r="V11" s="117" t="s">
        <v>202</v>
      </c>
      <c r="W11" s="122" t="s">
        <v>327</v>
      </c>
    </row>
    <row r="12" spans="1:23" ht="25" customHeight="1" x14ac:dyDescent="0.3">
      <c r="A12" s="64">
        <v>8</v>
      </c>
      <c r="B12" s="60" t="str">
        <f t="shared" si="5"/>
        <v>OR2758</v>
      </c>
      <c r="C12" s="119" t="str">
        <f t="shared" si="6"/>
        <v>Singhpur</v>
      </c>
      <c r="D12" s="41" t="str">
        <f t="shared" si="7"/>
        <v>FN25-26-02506</v>
      </c>
      <c r="E12" s="65">
        <v>45933</v>
      </c>
      <c r="F12" s="38" t="str">
        <f t="shared" si="1"/>
        <v>Mitramohan Jena</v>
      </c>
      <c r="G12" s="49" t="str">
        <f t="shared" si="2"/>
        <v>SF0095502</v>
      </c>
      <c r="H12" s="49" t="str">
        <f t="shared" si="3"/>
        <v>Loan Officer</v>
      </c>
      <c r="I12" s="120" t="s">
        <v>314</v>
      </c>
      <c r="J12" s="120" t="s">
        <v>316</v>
      </c>
      <c r="K12" s="120" t="s">
        <v>318</v>
      </c>
      <c r="L12" s="11">
        <v>356023509</v>
      </c>
      <c r="M12" s="65" t="s">
        <v>319</v>
      </c>
      <c r="N12" s="124">
        <v>42000</v>
      </c>
      <c r="O12" s="124">
        <v>2240</v>
      </c>
      <c r="P12" s="121" t="s">
        <v>139</v>
      </c>
      <c r="Q12" s="80">
        <v>45783</v>
      </c>
      <c r="R12" s="124">
        <v>740</v>
      </c>
      <c r="S12" s="124">
        <v>0</v>
      </c>
      <c r="T12" s="124">
        <v>0</v>
      </c>
      <c r="U12" s="125">
        <f t="shared" si="4"/>
        <v>740</v>
      </c>
      <c r="V12" s="117" t="s">
        <v>202</v>
      </c>
      <c r="W12" s="122" t="s">
        <v>327</v>
      </c>
    </row>
    <row r="13" spans="1:23" ht="25" customHeight="1" x14ac:dyDescent="0.3">
      <c r="A13" s="64">
        <v>9</v>
      </c>
      <c r="B13" s="60" t="str">
        <f t="shared" si="5"/>
        <v>OR2758</v>
      </c>
      <c r="C13" s="119" t="str">
        <f t="shared" si="6"/>
        <v>Singhpur</v>
      </c>
      <c r="D13" s="41" t="str">
        <f t="shared" si="7"/>
        <v>FN25-26-02506</v>
      </c>
      <c r="E13" s="65">
        <v>45941</v>
      </c>
      <c r="F13" s="38" t="str">
        <f t="shared" si="1"/>
        <v>Mitramohan Jena</v>
      </c>
      <c r="G13" s="49" t="str">
        <f t="shared" si="2"/>
        <v>SF0095502</v>
      </c>
      <c r="H13" s="49" t="str">
        <f t="shared" si="3"/>
        <v>Loan Officer</v>
      </c>
      <c r="I13" s="120" t="s">
        <v>329</v>
      </c>
      <c r="J13" s="120" t="s">
        <v>331</v>
      </c>
      <c r="K13" s="120" t="s">
        <v>334</v>
      </c>
      <c r="L13" s="11">
        <v>355929338</v>
      </c>
      <c r="M13" s="65" t="s">
        <v>335</v>
      </c>
      <c r="N13" s="124">
        <v>72000</v>
      </c>
      <c r="O13" s="124">
        <v>3250</v>
      </c>
      <c r="P13" s="121" t="s">
        <v>139</v>
      </c>
      <c r="Q13" s="80">
        <v>45726</v>
      </c>
      <c r="R13" s="124">
        <v>3250</v>
      </c>
      <c r="S13" s="124">
        <v>0</v>
      </c>
      <c r="T13" s="124">
        <v>0</v>
      </c>
      <c r="U13" s="125">
        <f t="shared" si="4"/>
        <v>3250</v>
      </c>
      <c r="V13" s="117" t="s">
        <v>202</v>
      </c>
      <c r="W13" s="122" t="s">
        <v>343</v>
      </c>
    </row>
    <row r="14" spans="1:23" ht="25" customHeight="1" x14ac:dyDescent="0.3">
      <c r="A14" s="64">
        <v>10</v>
      </c>
      <c r="B14" s="60" t="str">
        <f t="shared" si="5"/>
        <v>OR2758</v>
      </c>
      <c r="C14" s="119" t="str">
        <f t="shared" si="6"/>
        <v>Singhpur</v>
      </c>
      <c r="D14" s="41" t="str">
        <f t="shared" si="7"/>
        <v>FN25-26-02506</v>
      </c>
      <c r="E14" s="65">
        <v>45941</v>
      </c>
      <c r="F14" s="38" t="str">
        <f t="shared" si="1"/>
        <v>Mitramohan Jena</v>
      </c>
      <c r="G14" s="49" t="str">
        <f t="shared" si="2"/>
        <v>SF0095502</v>
      </c>
      <c r="H14" s="49" t="str">
        <f t="shared" si="3"/>
        <v>Loan Officer</v>
      </c>
      <c r="I14" s="120" t="s">
        <v>329</v>
      </c>
      <c r="J14" s="120" t="s">
        <v>331</v>
      </c>
      <c r="K14" s="120" t="s">
        <v>334</v>
      </c>
      <c r="L14" s="11">
        <v>355929338</v>
      </c>
      <c r="M14" s="65" t="s">
        <v>335</v>
      </c>
      <c r="N14" s="124">
        <v>72000</v>
      </c>
      <c r="O14" s="124">
        <v>3250</v>
      </c>
      <c r="P14" s="121" t="s">
        <v>139</v>
      </c>
      <c r="Q14" s="80">
        <v>45787</v>
      </c>
      <c r="R14" s="124">
        <v>3250</v>
      </c>
      <c r="S14" s="124">
        <v>0</v>
      </c>
      <c r="T14" s="124">
        <v>0</v>
      </c>
      <c r="U14" s="125">
        <f t="shared" si="4"/>
        <v>3250</v>
      </c>
      <c r="V14" s="117" t="s">
        <v>202</v>
      </c>
      <c r="W14" s="122" t="s">
        <v>343</v>
      </c>
    </row>
    <row r="15" spans="1:23" ht="2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M7" sqref="M7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63">
        <v>45726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63">
        <v>45726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345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251</v>
      </c>
      <c r="C5" s="38" t="s">
        <v>247</v>
      </c>
      <c r="D5" s="38" t="s">
        <v>256</v>
      </c>
      <c r="E5" s="38" t="s">
        <v>256</v>
      </c>
      <c r="F5" s="38" t="s">
        <v>261</v>
      </c>
      <c r="G5" s="84" t="s">
        <v>262</v>
      </c>
      <c r="H5" s="38" t="s">
        <v>263</v>
      </c>
      <c r="I5" s="84">
        <v>58335</v>
      </c>
      <c r="J5" s="38" t="s">
        <v>273</v>
      </c>
      <c r="K5" s="84">
        <v>58335</v>
      </c>
      <c r="L5" s="84" t="s">
        <v>274</v>
      </c>
      <c r="M5" s="38" t="s">
        <v>275</v>
      </c>
      <c r="N5" s="84">
        <v>94834</v>
      </c>
      <c r="O5" s="84" t="s">
        <v>276</v>
      </c>
      <c r="P5" s="84">
        <v>131957</v>
      </c>
      <c r="Q5" s="38" t="s">
        <v>277</v>
      </c>
      <c r="R5" s="38" t="s">
        <v>252</v>
      </c>
      <c r="S5" s="84" t="s">
        <v>278</v>
      </c>
      <c r="T5" s="84" t="s">
        <v>278</v>
      </c>
      <c r="U5" s="84" t="s">
        <v>279</v>
      </c>
      <c r="V5" s="84" t="s">
        <v>280</v>
      </c>
      <c r="W5" s="84">
        <v>0</v>
      </c>
      <c r="X5" s="38" t="s">
        <v>281</v>
      </c>
      <c r="Y5" s="84">
        <v>356362843</v>
      </c>
      <c r="Z5" s="38" t="s">
        <v>282</v>
      </c>
      <c r="AA5" s="108" t="s">
        <v>283</v>
      </c>
      <c r="AB5" s="84">
        <v>80000</v>
      </c>
      <c r="AC5" s="108" t="s">
        <v>284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288</v>
      </c>
      <c r="AI5" s="108" t="s">
        <v>289</v>
      </c>
      <c r="AJ5" s="84">
        <v>4270</v>
      </c>
      <c r="AK5" s="84">
        <v>4270</v>
      </c>
      <c r="AL5" s="108" t="s">
        <v>290</v>
      </c>
      <c r="AM5" s="84">
        <v>27270.47</v>
      </c>
      <c r="AN5" s="112">
        <v>16429.53</v>
      </c>
      <c r="AO5" s="112">
        <v>43700</v>
      </c>
      <c r="AP5" s="112">
        <v>52729.53</v>
      </c>
      <c r="AQ5" s="112">
        <v>7879.47</v>
      </c>
      <c r="AR5" s="112">
        <v>60609</v>
      </c>
      <c r="AS5" s="112">
        <v>20002.330000000002</v>
      </c>
      <c r="AT5" s="112">
        <v>4617.67</v>
      </c>
      <c r="AU5" s="112">
        <v>24620</v>
      </c>
      <c r="AV5" s="84">
        <v>16</v>
      </c>
      <c r="AW5" s="84"/>
      <c r="AX5" s="84"/>
      <c r="AY5" s="108"/>
      <c r="AZ5" s="84"/>
      <c r="BA5" s="84"/>
      <c r="BB5" s="84" t="s">
        <v>253</v>
      </c>
      <c r="BC5" s="84" t="s">
        <v>254</v>
      </c>
      <c r="BD5" s="108"/>
      <c r="BE5" s="84">
        <v>0</v>
      </c>
      <c r="BF5" s="38" t="s">
        <v>278</v>
      </c>
      <c r="BG5" s="84" t="s">
        <v>291</v>
      </c>
      <c r="BH5" s="114" t="s">
        <v>255</v>
      </c>
      <c r="BI5" s="38" t="s">
        <v>110</v>
      </c>
      <c r="BJ5" s="85">
        <v>45933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12000</v>
      </c>
      <c r="BQ5" s="117" t="s">
        <v>202</v>
      </c>
      <c r="BR5" s="118" t="s">
        <v>292</v>
      </c>
    </row>
    <row r="6" spans="1:70" s="113" customFormat="1" ht="15" customHeight="1" x14ac:dyDescent="0.35">
      <c r="A6" s="84">
        <v>2</v>
      </c>
      <c r="B6" s="38" t="s">
        <v>251</v>
      </c>
      <c r="C6" s="38" t="s">
        <v>247</v>
      </c>
      <c r="D6" s="38" t="s">
        <v>256</v>
      </c>
      <c r="E6" s="38" t="s">
        <v>256</v>
      </c>
      <c r="F6" s="38" t="s">
        <v>261</v>
      </c>
      <c r="G6" s="84" t="s">
        <v>262</v>
      </c>
      <c r="H6" s="38" t="s">
        <v>263</v>
      </c>
      <c r="I6" s="84">
        <v>100355</v>
      </c>
      <c r="J6" s="38" t="s">
        <v>295</v>
      </c>
      <c r="K6" s="84">
        <v>100355</v>
      </c>
      <c r="L6" s="84" t="s">
        <v>296</v>
      </c>
      <c r="M6" s="38" t="s">
        <v>297</v>
      </c>
      <c r="N6" s="84">
        <v>310360</v>
      </c>
      <c r="O6" s="84" t="s">
        <v>298</v>
      </c>
      <c r="P6" s="84">
        <v>426172</v>
      </c>
      <c r="Q6" s="38" t="s">
        <v>299</v>
      </c>
      <c r="R6" s="38" t="s">
        <v>300</v>
      </c>
      <c r="S6" s="84" t="s">
        <v>301</v>
      </c>
      <c r="T6" s="84" t="s">
        <v>301</v>
      </c>
      <c r="U6" s="84" t="s">
        <v>279</v>
      </c>
      <c r="V6" s="84" t="s">
        <v>280</v>
      </c>
      <c r="W6" s="84">
        <v>0</v>
      </c>
      <c r="X6" s="38" t="s">
        <v>281</v>
      </c>
      <c r="Y6" s="84">
        <v>356150642</v>
      </c>
      <c r="Z6" s="38" t="s">
        <v>302</v>
      </c>
      <c r="AA6" s="108" t="s">
        <v>303</v>
      </c>
      <c r="AB6" s="84">
        <v>40000</v>
      </c>
      <c r="AC6" s="108" t="s">
        <v>304</v>
      </c>
      <c r="AD6" s="84">
        <v>18</v>
      </c>
      <c r="AE6" s="84" t="s">
        <v>305</v>
      </c>
      <c r="AF6" s="84" t="s">
        <v>306</v>
      </c>
      <c r="AG6" s="108" t="s">
        <v>307</v>
      </c>
      <c r="AH6" s="84" t="s">
        <v>308</v>
      </c>
      <c r="AI6" s="108" t="s">
        <v>309</v>
      </c>
      <c r="AJ6" s="84">
        <v>2690</v>
      </c>
      <c r="AK6" s="84">
        <v>2690</v>
      </c>
      <c r="AL6" s="108" t="s">
        <v>310</v>
      </c>
      <c r="AM6" s="84">
        <v>29525.63</v>
      </c>
      <c r="AN6" s="112">
        <v>8144.37</v>
      </c>
      <c r="AO6" s="112">
        <v>37670</v>
      </c>
      <c r="AP6" s="112">
        <v>10474.370000000001</v>
      </c>
      <c r="AQ6" s="112">
        <v>551.63</v>
      </c>
      <c r="AR6" s="112">
        <v>11026</v>
      </c>
      <c r="AS6" s="112">
        <v>7568.58</v>
      </c>
      <c r="AT6" s="112">
        <v>491.42</v>
      </c>
      <c r="AU6" s="112">
        <v>8060</v>
      </c>
      <c r="AV6" s="84">
        <v>17</v>
      </c>
      <c r="AW6" s="84"/>
      <c r="AX6" s="84"/>
      <c r="AY6" s="108"/>
      <c r="AZ6" s="84"/>
      <c r="BA6" s="84"/>
      <c r="BB6" s="84" t="s">
        <v>253</v>
      </c>
      <c r="BC6" s="84" t="s">
        <v>254</v>
      </c>
      <c r="BD6" s="108"/>
      <c r="BE6" s="84">
        <v>0</v>
      </c>
      <c r="BF6" s="38" t="s">
        <v>301</v>
      </c>
      <c r="BG6" s="84" t="s">
        <v>311</v>
      </c>
      <c r="BH6" s="114" t="s">
        <v>255</v>
      </c>
      <c r="BI6" s="38" t="s">
        <v>110</v>
      </c>
      <c r="BJ6" s="85">
        <v>45933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8070</v>
      </c>
      <c r="BQ6" s="117" t="s">
        <v>201</v>
      </c>
      <c r="BR6" s="118" t="s">
        <v>312</v>
      </c>
    </row>
    <row r="7" spans="1:70" s="113" customFormat="1" ht="15" customHeight="1" x14ac:dyDescent="0.35">
      <c r="A7" s="84">
        <v>3</v>
      </c>
      <c r="B7" s="38" t="s">
        <v>251</v>
      </c>
      <c r="C7" s="38" t="s">
        <v>247</v>
      </c>
      <c r="D7" s="38" t="s">
        <v>256</v>
      </c>
      <c r="E7" s="38" t="s">
        <v>256</v>
      </c>
      <c r="F7" s="38" t="s">
        <v>261</v>
      </c>
      <c r="G7" s="84" t="s">
        <v>262</v>
      </c>
      <c r="H7" s="38" t="s">
        <v>263</v>
      </c>
      <c r="I7" s="84">
        <v>100029</v>
      </c>
      <c r="J7" s="38" t="s">
        <v>313</v>
      </c>
      <c r="K7" s="84">
        <v>100029</v>
      </c>
      <c r="L7" s="84" t="s">
        <v>296</v>
      </c>
      <c r="M7" s="38" t="s">
        <v>297</v>
      </c>
      <c r="N7" s="84">
        <v>163663</v>
      </c>
      <c r="O7" s="84" t="s">
        <v>314</v>
      </c>
      <c r="P7" s="84">
        <v>599616</v>
      </c>
      <c r="Q7" s="38" t="s">
        <v>315</v>
      </c>
      <c r="R7" s="38" t="s">
        <v>252</v>
      </c>
      <c r="S7" s="84" t="s">
        <v>316</v>
      </c>
      <c r="T7" s="84" t="s">
        <v>316</v>
      </c>
      <c r="U7" s="84" t="s">
        <v>317</v>
      </c>
      <c r="V7" s="84" t="s">
        <v>280</v>
      </c>
      <c r="W7" s="84">
        <v>0</v>
      </c>
      <c r="X7" s="38" t="s">
        <v>281</v>
      </c>
      <c r="Y7" s="84">
        <v>356023509</v>
      </c>
      <c r="Z7" s="38" t="s">
        <v>318</v>
      </c>
      <c r="AA7" s="108" t="s">
        <v>319</v>
      </c>
      <c r="AB7" s="84">
        <v>42000</v>
      </c>
      <c r="AC7" s="108" t="s">
        <v>284</v>
      </c>
      <c r="AD7" s="84">
        <v>24</v>
      </c>
      <c r="AE7" s="84" t="s">
        <v>320</v>
      </c>
      <c r="AF7" s="84" t="s">
        <v>321</v>
      </c>
      <c r="AG7" s="108" t="s">
        <v>322</v>
      </c>
      <c r="AH7" s="84" t="s">
        <v>323</v>
      </c>
      <c r="AI7" s="108" t="s">
        <v>324</v>
      </c>
      <c r="AJ7" s="84">
        <v>2240</v>
      </c>
      <c r="AK7" s="84">
        <v>2240</v>
      </c>
      <c r="AL7" s="108" t="s">
        <v>325</v>
      </c>
      <c r="AM7" s="84">
        <v>11133.55</v>
      </c>
      <c r="AN7" s="112">
        <v>6866.45</v>
      </c>
      <c r="AO7" s="112">
        <v>18000</v>
      </c>
      <c r="AP7" s="112">
        <v>30866.45</v>
      </c>
      <c r="AQ7" s="112">
        <v>5795.55</v>
      </c>
      <c r="AR7" s="112">
        <v>36662</v>
      </c>
      <c r="AS7" s="112">
        <v>15632.16</v>
      </c>
      <c r="AT7" s="112">
        <v>4447.84</v>
      </c>
      <c r="AU7" s="112">
        <v>20080</v>
      </c>
      <c r="AV7" s="84">
        <v>17</v>
      </c>
      <c r="AW7" s="84"/>
      <c r="AX7" s="84"/>
      <c r="AY7" s="108"/>
      <c r="AZ7" s="84"/>
      <c r="BA7" s="84"/>
      <c r="BB7" s="84" t="s">
        <v>253</v>
      </c>
      <c r="BC7" s="84" t="s">
        <v>254</v>
      </c>
      <c r="BD7" s="108"/>
      <c r="BE7" s="84">
        <v>0</v>
      </c>
      <c r="BF7" s="38" t="s">
        <v>316</v>
      </c>
      <c r="BG7" s="84" t="s">
        <v>326</v>
      </c>
      <c r="BH7" s="114" t="s">
        <v>255</v>
      </c>
      <c r="BI7" s="38" t="s">
        <v>110</v>
      </c>
      <c r="BJ7" s="85">
        <v>45933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>
        <v>2790</v>
      </c>
      <c r="BQ7" s="117" t="s">
        <v>202</v>
      </c>
      <c r="BR7" s="118" t="s">
        <v>327</v>
      </c>
    </row>
    <row r="8" spans="1:70" s="113" customFormat="1" ht="15" customHeight="1" x14ac:dyDescent="0.35">
      <c r="A8" s="84">
        <v>4</v>
      </c>
      <c r="B8" s="38" t="s">
        <v>251</v>
      </c>
      <c r="C8" s="38" t="s">
        <v>247</v>
      </c>
      <c r="D8" s="38" t="s">
        <v>256</v>
      </c>
      <c r="E8" s="38" t="s">
        <v>256</v>
      </c>
      <c r="F8" s="38" t="s">
        <v>261</v>
      </c>
      <c r="G8" s="84" t="s">
        <v>262</v>
      </c>
      <c r="H8" s="38" t="s">
        <v>263</v>
      </c>
      <c r="I8" s="84">
        <v>57363</v>
      </c>
      <c r="J8" s="38" t="s">
        <v>328</v>
      </c>
      <c r="K8" s="84">
        <v>57363</v>
      </c>
      <c r="L8" s="84" t="s">
        <v>296</v>
      </c>
      <c r="M8" s="38" t="s">
        <v>297</v>
      </c>
      <c r="N8" s="84">
        <v>170900</v>
      </c>
      <c r="O8" s="84" t="s">
        <v>329</v>
      </c>
      <c r="P8" s="84">
        <v>229571</v>
      </c>
      <c r="Q8" s="38" t="s">
        <v>330</v>
      </c>
      <c r="R8" s="38" t="s">
        <v>252</v>
      </c>
      <c r="S8" s="84" t="s">
        <v>331</v>
      </c>
      <c r="T8" s="84" t="s">
        <v>331</v>
      </c>
      <c r="U8" s="84" t="s">
        <v>332</v>
      </c>
      <c r="V8" s="84" t="s">
        <v>333</v>
      </c>
      <c r="W8" s="84">
        <v>0</v>
      </c>
      <c r="X8" s="38" t="s">
        <v>281</v>
      </c>
      <c r="Y8" s="84">
        <v>355929338</v>
      </c>
      <c r="Z8" s="38" t="s">
        <v>334</v>
      </c>
      <c r="AA8" s="108" t="s">
        <v>335</v>
      </c>
      <c r="AB8" s="84">
        <v>72000</v>
      </c>
      <c r="AC8" s="108" t="s">
        <v>336</v>
      </c>
      <c r="AD8" s="84">
        <v>30</v>
      </c>
      <c r="AE8" s="84" t="s">
        <v>337</v>
      </c>
      <c r="AF8" s="84" t="s">
        <v>338</v>
      </c>
      <c r="AG8" s="108" t="s">
        <v>339</v>
      </c>
      <c r="AH8" s="84" t="s">
        <v>288</v>
      </c>
      <c r="AI8" s="108" t="s">
        <v>340</v>
      </c>
      <c r="AJ8" s="84">
        <v>3250</v>
      </c>
      <c r="AK8" s="84">
        <v>3250</v>
      </c>
      <c r="AL8" s="108" t="s">
        <v>341</v>
      </c>
      <c r="AM8" s="84">
        <v>26609.42</v>
      </c>
      <c r="AN8" s="112">
        <v>18890.580000000002</v>
      </c>
      <c r="AO8" s="112">
        <v>45500</v>
      </c>
      <c r="AP8" s="112">
        <v>45390.58</v>
      </c>
      <c r="AQ8" s="112">
        <v>8781.42</v>
      </c>
      <c r="AR8" s="112">
        <v>54172</v>
      </c>
      <c r="AS8" s="112">
        <v>7037.77</v>
      </c>
      <c r="AT8" s="112">
        <v>2712.23</v>
      </c>
      <c r="AU8" s="112">
        <v>9750</v>
      </c>
      <c r="AV8" s="84">
        <v>17</v>
      </c>
      <c r="AW8" s="84"/>
      <c r="AX8" s="84"/>
      <c r="AY8" s="108"/>
      <c r="AZ8" s="84"/>
      <c r="BA8" s="84"/>
      <c r="BB8" s="84" t="s">
        <v>253</v>
      </c>
      <c r="BC8" s="84" t="s">
        <v>254</v>
      </c>
      <c r="BD8" s="108"/>
      <c r="BE8" s="84">
        <v>0</v>
      </c>
      <c r="BF8" s="38" t="s">
        <v>331</v>
      </c>
      <c r="BG8" s="84" t="s">
        <v>342</v>
      </c>
      <c r="BH8" s="114" t="s">
        <v>255</v>
      </c>
      <c r="BI8" s="38" t="s">
        <v>110</v>
      </c>
      <c r="BJ8" s="85">
        <v>45933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6500</v>
      </c>
      <c r="BQ8" s="117" t="s">
        <v>202</v>
      </c>
      <c r="BR8" s="118" t="s">
        <v>343</v>
      </c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2025-10-11T10:13:04Z</dcterms:modified>
</cp:coreProperties>
</file>