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asaram Css 117597/"/>
    </mc:Choice>
  </mc:AlternateContent>
  <xr:revisionPtr revIDLastSave="184" documentId="13_ncr:1_{A796BA05-ED91-4220-B09D-8F46CB3A9CFA}" xr6:coauthVersionLast="47" xr6:coauthVersionMax="47" xr10:uidLastSave="{801A77C0-2A14-4D18-AD05-6985CE6DE7F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<sst xmlns="http://schemas.openxmlformats.org/spreadsheetml/2006/main" count="350" uniqueCount="299">
  <si>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</si>
  <si>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</si>
  <si>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</si>
  <si>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</si>
  <si>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</si>
  <si>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</si>
  <si>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</si>
  <si>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</si>
  <si>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</si>
  <si>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</si>
  <si>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</si>
  <si>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</si>
  <si>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</si>
  <si>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</si>
  <si>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</si>
  <si>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</si>
  <si>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</si>
  <si>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</si>
  <si>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</si>
  <si>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</si>
  <si>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</si>
  <si>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</si>
  <si>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</si>
  <si>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</si>
  <si>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</si>
  <si>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</si>
  <si>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</si>
  <si>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</si>
  <si>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</si>
  <si>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</si>
  <si>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</si>
  <si>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</si>
  <si>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</si>
  <si>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</si>
  <si>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</si>
  <si>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</si>
  <si>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</si>
  <si>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</si>
  <si>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</si>
  <si>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</si>
  <si>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</si>
  <si>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</si>
  <si>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</si>
  <si>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</si>
  <si>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</si>
  <si>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</si>
  <si>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</si>
  <si>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</si>
  <si>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</si>
  <si>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</si>
  <si>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</si>
  <si>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</si>
  <si>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</si>
  <si>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</si>
  <si>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</si>
  <si>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</si>
  <si>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</si>
  <si>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</si>
  <si>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</si>
  <si>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</si>
  <si>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</si>
  <si>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</si>
  <si>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</si>
  <si>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</si>
  <si>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</si>
  <si>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</si>
  <si>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</si>
  <si>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</si>
  <si>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</si>
  <si>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</si>
  <si>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</si>
  <si>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</si>
  <si>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</si>
  <si>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</si>
  <si>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</si>
  <si>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</si>
  <si>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</si>
  <si>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</si>
  <si>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</si>
  <si>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</si>
  <si>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</si>
  <si>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</si>
  <si>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</si>
  <si>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</si>
  <si>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</si>
  <si>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</si>
  <si>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</si>
  <si>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</si>
  <si>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</si>
  <si>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</si>
  <si>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</si>
  <si>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</si>
  <si>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</si>
  <si>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</si>
  <si>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</si>
  <si>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</si>
  <si>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</si>
  <si>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</si>
  <si>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</si>
  <si>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</si>
  <si>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</si>
  <si>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</si>
  <si>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</si>
  <si>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</si>
  <si>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</si>
  <si>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</si>
  <si>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</si>
  <si>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</si>
  <si>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</si>
  <si>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</si>
  <si>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</si>
  <si>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</si>
  <si>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</si>
  <si>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</si>
  <si>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</si>
  <si>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</si>
  <si>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</si>
  <si>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</si>
  <si>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</si>
  <si>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</si>
  <si>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</si>
  <si>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</si>
  <si>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</si>
  <si>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</si>
  <si>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</si>
  <si>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</si>
  <si>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</si>
  <si>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</si>
  <si>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</si>
  <si>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</si>
  <si>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</si>
  <si>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</si>
  <si>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</si>
  <si>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</si>
  <si>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</si>
  <si>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</si>
  <si>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</si>
  <si>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</si>
  <si>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</si>
  <si>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</si>
  <si>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</si>
  <si>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</si>
  <si>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</si>
  <si>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</si>
  <si>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</si>
  <si>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</si>
  <si>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</si>
  <si>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</si>
  <si>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</si>
  <si>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</si>
  <si>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</si>
  <si>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</si>
  <si>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</si>
  <si>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</si>
  <si>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</si>
  <si>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</si>
  <si>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</si>
  <si>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</si>
  <si>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</si>
  <si>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</si>
  <si>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</si>
  <si>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</si>
  <si>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</si>
  <si>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</si>
  <si>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</si>
  <si>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</si>
  <si>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</si>
  <si>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</si>
  <si>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</si>
  <si>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</si>
  <si>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</si>
  <si>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</si>
  <si>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</si>
  <si>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</si>
  <si>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</si>
  <si>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</si>
  <si>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</si>
  <si>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</si>
  <si>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</si>
  <si>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</si>
  <si>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</si>
  <si>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</si>
  <si>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</si>
  <si>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</si>
  <si>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</si>
  <si>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</si>
  <si>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</si>
  <si>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</si>
  <si>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</si>
  <si>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</si>
  <si>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</si>
  <si>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</si>
  <si>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</si>
  <si>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</si>
  <si>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</si>
  <si>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</si>
  <si>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</si>
  <si>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</si>
  <si>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</si>
  <si>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</si>
  <si>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</si>
  <si>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</si>
  <si>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</si>
  <si>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</si>
  <si>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</si>
  <si>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</si>
  <si>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</si>
  <si>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</si>
  <si>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</si>
  <si>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</si>
  <si>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</si>
  <si>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</si>
  <si>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</si>
  <si>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</si>
  <si>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</si>
  <si>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</si>
  <si>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</si>
  <si>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</si>
  <si>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</si>
  <si>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</si>
  <si>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</si>
  <si>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</si>
  <si>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</si>
  <si>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</si>
  <si>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</si>
  <si>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</si>
  <si>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</si>
  <si>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</si>
  <si>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</si>
  <si>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</si>
  <si>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</si>
  <si>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</si>
  <si>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</si>
  <si>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</si>
  <si>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</si>
  <si>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</si>
  <si>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</si>
  <si>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</si>
  <si>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</si>
  <si>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</si>
  <si>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</si>
  <si>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</si>
  <si>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</si>
  <si>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</si>
  <si>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</si>
  <si>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Reporting Time : Sunday, October 5, 2025 7:07 PM</t>
  </si>
  <si>
    <t>To Date : 05-Oct-2025</t>
  </si>
  <si>
    <t>North</t>
  </si>
  <si>
    <t>Bihar-2</t>
  </si>
  <si>
    <t>Gaya</t>
  </si>
  <si>
    <t>Aurangabad(BH)</t>
  </si>
  <si>
    <t>Sasaram</t>
  </si>
  <si>
    <t>BH2933</t>
  </si>
  <si>
    <t>Kuraich</t>
  </si>
  <si>
    <t>SF0089360</t>
  </si>
  <si>
    <t>Raushan Kumar Singh</t>
  </si>
  <si>
    <t>Sasaram C2</t>
  </si>
  <si>
    <t>Sasaram C2 Sonu1</t>
  </si>
  <si>
    <t>Chetana</t>
  </si>
  <si>
    <t>SSF2292332</t>
  </si>
  <si>
    <t>OBC</t>
  </si>
  <si>
    <t>HINDU</t>
  </si>
  <si>
    <t>Agriculture &amp; Farming</t>
  </si>
  <si>
    <t xml:space="preserve">PRABHAWATI  </t>
  </si>
  <si>
    <t>04-Jun-2024</t>
  </si>
  <si>
    <t>04</t>
  </si>
  <si>
    <t>GL-3</t>
  </si>
  <si>
    <t>3.68 Yrs</t>
  </si>
  <si>
    <t>31 Jan 2022</t>
  </si>
  <si>
    <t>&gt; 2 to 4 Years</t>
  </si>
  <si>
    <t>04-Jul-2024</t>
  </si>
  <si>
    <t>04-Aug-2024</t>
  </si>
  <si>
    <t>Open</t>
  </si>
  <si>
    <t>31-Mar-2025</t>
  </si>
  <si>
    <t>8969793200</t>
  </si>
  <si>
    <t>Anug Kumar/SF0097354</t>
  </si>
  <si>
    <t>Sanjeet Kumar</t>
  </si>
  <si>
    <t>SF0042659</t>
  </si>
  <si>
    <t>Branch Manager</t>
  </si>
  <si>
    <t>Dual Staff</t>
  </si>
  <si>
    <t>Available &amp; Updated</t>
  </si>
  <si>
    <t>G-1</t>
  </si>
  <si>
    <t xml:space="preserve">Dipu Kumar Singh </t>
  </si>
  <si>
    <t>SF0054540</t>
  </si>
  <si>
    <t>G-2</t>
  </si>
  <si>
    <t>Amar Panday</t>
  </si>
  <si>
    <t>SF0095066</t>
  </si>
  <si>
    <t>Creadit Assistant</t>
  </si>
  <si>
    <t>FIR Not Filled</t>
  </si>
  <si>
    <t>CSS</t>
  </si>
  <si>
    <t>Saurabh Upadhyay/SF0072543</t>
  </si>
  <si>
    <t>Akash Kumar/SF0031337</t>
  </si>
  <si>
    <t>Ravi Kumar Ranjan/SF0072744</t>
  </si>
  <si>
    <t>Saket Nath Thakur/SF0062081</t>
  </si>
  <si>
    <t>Absconding</t>
  </si>
  <si>
    <t>Completed-Report Submitted</t>
  </si>
  <si>
    <t>As per Physical visit I found Pre-closed amount Rs. 71119 /-collected from borrower by BM Sanjeet Kumar/SF0042659 on date 24/08/2024 but he was not posted in Fimo and loan not closed till now.Borrower paid to Sanjeet kumar through digital payment amt. Rs 50000 /- on date 24/08/2025.( Note-BM Sanjeet Kumar has been death. ).The Slip which was provided from sanjeet Kumar according to borrower that sign is fully different from the sign of Movement Register.</t>
  </si>
  <si>
    <t>As per Physical visit I found Pre-closed amount Rs. 71119 /-collected from borrower by BM Sanjeet Kumar/SF0042659 on date 24/08/2024 but he was not posted in Fimo and loan not closed till now.Borrower paid to Sanjeet kumar through digital payment amt. Rs 50000 /- on date 24/08/2025.( Note-BM Sanjeet Kumar has been death. ) Receipt book sign was different from the sign of movement Register . so we can't consider that . And one more thing borrower stated that before two days of road accident death sanjeet kumar provided that receipt book to borrower.</t>
  </si>
  <si>
    <t>FN25-26-02513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</si>
</sst>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BH2933</v>
      </c>
      <c r="D5" s="63" t="str">
        <f>IF('Physical Cash at Safe'!D28="Yes", 'Physical Cash at Safe'!A4, 'Borrower Wise Details'!C5)</f>
        <v>Sasaram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45922</v>
      </c>
      <c r="H5" s="107" t="s">
        <v>289</v>
      </c>
      <c r="I5" s="61">
        <v>45940</v>
      </c>
      <c r="J5" s="74" t="str">
        <f>IF('Physical Cash at Safe'!D28="Yes",'Physical Cash at Safe'!E28,IF('Borrower Wise Details'!D5&lt;&gt;"",'Borrower Wise Details'!D5,""))</f>
        <v>FN25-26-02513</v>
      </c>
      <c r="K5" s="81">
        <v>1</v>
      </c>
      <c r="L5" s="82">
        <v>50000</v>
      </c>
      <c r="M5" s="82">
        <v>0</v>
      </c>
      <c r="N5" s="82" t="s">
        <v>290</v>
      </c>
      <c r="O5" s="82" t="s">
        <v>291</v>
      </c>
      <c r="P5" s="82" t="s">
        <v>292</v>
      </c>
      <c r="Q5" s="82" t="s">
        <v>293</v>
      </c>
      <c r="R5" s="75" t="str">
        <f>IF('Physical Cash at Safe'!$D$28="Yes", 'Physical Cash at Safe'!$A$28, IF('Borrower Wise Details'!F5&lt;&gt;"", 'Borrower Wise Details'!F5, ""))</f>
        <v>Sanjeet Kumar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SF0042659</v>
      </c>
      <c r="U5" s="77" t="s">
        <v>294</v>
      </c>
      <c r="V5" s="61">
        <v>45572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295</v>
      </c>
      <c r="Z5" s="61">
        <v>45935</v>
      </c>
      <c r="AA5" s="61">
        <v>45935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50000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50000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45940</v>
      </c>
      <c r="AH5" s="70" t="s">
        <v>296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BH2933</v>
      </c>
      <c r="C5" s="50" t="str">
        <f>IF('Fraud Investigation Report'!D5="", "", 'Fraud Investigation Report'!D5)</f>
        <v>Sasaram</v>
      </c>
      <c r="D5" s="68" t="str">
        <f>IF(OR('Fraud Investigation Report'!R5="", 'Fraud Investigation Report'!R5=0), "", 'Fraud Investigation Report'!R5)</f>
        <v>Sanjeet Kumar</v>
      </c>
      <c r="E5" s="68" t="str">
        <f>IF(OR('Fraud Investigation Report'!T5="", 'Fraud Investigation Report'!T5=0), "", 'Fraud Investigation Report'!T5)</f>
        <v>SF0042659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FN25-26-02513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50000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50000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50000</v>
      </c>
      <c r="Q5" s="49"/>
      <c r="R5" s="84" t="s">
        <v>288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251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45935</v>
      </c>
      <c r="C6" s="18">
        <v>45934</v>
      </c>
      <c r="D6" s="18">
        <v>45935</v>
      </c>
      <c r="E6" s="19">
        <v>0.53819444444444442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400</v>
      </c>
      <c r="C11" s="23">
        <f>B11*A11</f>
        <v>200000</v>
      </c>
      <c r="D11" s="25">
        <v>400</v>
      </c>
      <c r="E11" s="23">
        <f t="shared" ref="E11:E17" si="0">D11*A11</f>
        <v>200000</v>
      </c>
    </row>
    <row r="12" spans="1:5" ht="14.5" x14ac:dyDescent="0.35">
      <c r="A12" s="24">
        <v>200</v>
      </c>
      <c r="B12" s="25">
        <v>50</v>
      </c>
      <c r="C12" s="23">
        <f>B12*A12</f>
        <v>10000</v>
      </c>
      <c r="D12" s="25">
        <v>50</v>
      </c>
      <c r="E12" s="23">
        <f t="shared" si="0"/>
        <v>10000</v>
      </c>
    </row>
    <row r="13" spans="1:5" ht="14.5" x14ac:dyDescent="0.35">
      <c r="A13" s="24">
        <v>100</v>
      </c>
      <c r="B13" s="25">
        <v>100</v>
      </c>
      <c r="C13" s="23">
        <f t="shared" ref="C13:C17" si="1">B13*A13</f>
        <v>10000</v>
      </c>
      <c r="D13" s="25">
        <v>100</v>
      </c>
      <c r="E13" s="23">
        <f t="shared" si="0"/>
        <v>10000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190</v>
      </c>
      <c r="C18" s="23">
        <f>B18</f>
        <v>190</v>
      </c>
      <c r="D18" s="27">
        <v>190</v>
      </c>
      <c r="E18" s="28">
        <f>D18</f>
        <v>190</v>
      </c>
    </row>
    <row r="19" spans="1:5" ht="14.5" x14ac:dyDescent="0.35">
      <c r="A19" s="29"/>
      <c r="B19" s="30" t="s">
        <v>76</v>
      </c>
      <c r="C19" s="31">
        <f>SUM(C10:C18)</f>
        <v>220190</v>
      </c>
      <c r="D19" s="30" t="s">
        <v>76</v>
      </c>
      <c r="E19" s="31">
        <f>SUM(E10:E18)</f>
        <v>220190</v>
      </c>
    </row>
    <row r="20" spans="1:5" ht="30" customHeight="1" x14ac:dyDescent="0.35">
      <c r="A20" s="143" t="s">
        <v>97</v>
      </c>
      <c r="B20" s="144"/>
      <c r="C20" s="32">
        <v>220190</v>
      </c>
      <c r="D20" s="33" t="s">
        <v>91</v>
      </c>
      <c r="E20" s="34">
        <v>0</v>
      </c>
    </row>
    <row r="21" spans="1:5" ht="30" customHeight="1" x14ac:dyDescent="0.35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189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215</v>
      </c>
      <c r="D29" s="155" t="s">
        <v>216</v>
      </c>
      <c r="E29" s="156"/>
    </row>
    <row r="30" spans="1:5" ht="40" customHeight="1" x14ac:dyDescent="0.35">
      <c r="A30" s="127"/>
      <c r="B30" s="127"/>
      <c r="C30" s="128"/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217</v>
      </c>
      <c r="B32" s="38" t="s">
        <v>279</v>
      </c>
      <c r="C32" s="37" t="s">
        <v>82</v>
      </c>
      <c r="D32" s="153" t="s">
        <v>280</v>
      </c>
      <c r="E32" s="154"/>
    </row>
    <row r="33" spans="1:5" ht="18" customHeight="1" x14ac:dyDescent="0.35">
      <c r="A33" s="37" t="s">
        <v>83</v>
      </c>
      <c r="B33" s="106" t="s">
        <v>281</v>
      </c>
      <c r="C33" s="39" t="s">
        <v>84</v>
      </c>
      <c r="D33" s="147" t="s">
        <v>284</v>
      </c>
      <c r="E33" s="148"/>
    </row>
    <row r="34" spans="1:5" ht="26" x14ac:dyDescent="0.35">
      <c r="A34" s="39" t="s">
        <v>218</v>
      </c>
      <c r="B34" s="38" t="s">
        <v>282</v>
      </c>
      <c r="C34" s="39" t="s">
        <v>219</v>
      </c>
      <c r="D34" s="149" t="s">
        <v>285</v>
      </c>
      <c r="E34" s="150"/>
    </row>
    <row r="35" spans="1:5" ht="26" x14ac:dyDescent="0.35">
      <c r="A35" s="39" t="s">
        <v>220</v>
      </c>
      <c r="B35" s="38" t="s">
        <v>283</v>
      </c>
      <c r="C35" s="39" t="s">
        <v>222</v>
      </c>
      <c r="D35" s="149" t="s">
        <v>286</v>
      </c>
      <c r="E35" s="150"/>
    </row>
    <row r="36" spans="1:5" ht="25.5" customHeight="1" x14ac:dyDescent="0.35">
      <c r="A36" s="39" t="s">
        <v>221</v>
      </c>
      <c r="B36" s="38" t="s">
        <v>278</v>
      </c>
      <c r="C36" s="39" t="s">
        <v>223</v>
      </c>
      <c r="D36" s="151" t="s">
        <v>287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BH2933</v>
      </c>
      <c r="C5" s="119" t="str">
        <f>IF('Loan Outstanding Report'!$H$5="", "", 'Loan Outstanding Report'!$H$5)</f>
        <v>Sasaram</v>
      </c>
      <c r="D5" s="41" t="s">
        <v>298</v>
      </c>
      <c r="E5" s="65">
        <v>45935</v>
      </c>
      <c r="F5" s="38" t="s">
        <v>276</v>
      </c>
      <c r="G5" s="49" t="s">
        <v>277</v>
      </c>
      <c r="H5" s="49" t="s">
        <v>278</v>
      </c>
      <c r="I5" s="120" t="s">
        <v>256</v>
      </c>
      <c r="J5" s="120" t="s">
        <v>259</v>
      </c>
      <c r="K5" s="120" t="s">
        <v>263</v>
      </c>
      <c r="L5" s="11">
        <v>357154932</v>
      </c>
      <c r="M5" s="65" t="s">
        <v>264</v>
      </c>
      <c r="N5" s="124">
        <v>72000</v>
      </c>
      <c r="O5" s="124">
        <v>3840</v>
      </c>
      <c r="P5" s="121" t="s">
        <v>140</v>
      </c>
      <c r="Q5" s="80">
        <v>45893</v>
      </c>
      <c r="R5" s="124">
        <v>50000</v>
      </c>
      <c r="S5" s="124">
        <v>0</v>
      </c>
      <c r="T5" s="124">
        <v>0</v>
      </c>
      <c r="U5" s="125">
        <f t="shared" ref="U5" si="0">IF(AND(ISBLANK(R5),ISBLANK(S5),ISBLANK(T5)),"",R5-(S5+T5))</f>
        <v>50000</v>
      </c>
      <c r="V5" s="117" t="s">
        <v>202</v>
      </c>
      <c r="W5" s="122" t="s">
        <v>297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20347</v>
      </c>
      <c r="J5" s="38" t="s">
        <v>253</v>
      </c>
      <c r="K5" s="84">
        <v>20347</v>
      </c>
      <c r="L5" s="84" t="s">
        <v>254</v>
      </c>
      <c r="M5" s="38" t="s">
        <v>255</v>
      </c>
      <c r="N5" s="84">
        <v>289019</v>
      </c>
      <c r="O5" s="84" t="s">
        <v>256</v>
      </c>
      <c r="P5" s="84">
        <v>413689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357154932</v>
      </c>
      <c r="Z5" s="38" t="s">
        <v>263</v>
      </c>
      <c r="AA5" s="108" t="s">
        <v>264</v>
      </c>
      <c r="AB5" s="84">
        <v>72000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3840</v>
      </c>
      <c r="AK5" s="84">
        <v>3840</v>
      </c>
      <c r="AL5" s="108" t="s">
        <v>271</v>
      </c>
      <c r="AM5" s="84">
        <v>4721.8999999999996</v>
      </c>
      <c r="AN5" s="112">
        <v>2958.1</v>
      </c>
      <c r="AO5" s="112">
        <v>7680</v>
      </c>
      <c r="AP5" s="112">
        <v>67278.100000000006</v>
      </c>
      <c r="AQ5" s="112">
        <v>17310.900000000001</v>
      </c>
      <c r="AR5" s="112">
        <v>84589</v>
      </c>
      <c r="AS5" s="112">
        <v>0</v>
      </c>
      <c r="AT5" s="112">
        <v>0</v>
      </c>
      <c r="AU5" s="112">
        <v>0</v>
      </c>
      <c r="AV5" s="84">
        <v>2</v>
      </c>
      <c r="AW5" s="84"/>
      <c r="AX5" s="84"/>
      <c r="AY5" s="108"/>
      <c r="AZ5" s="84"/>
      <c r="BA5" s="84"/>
      <c r="BB5" s="84" t="s">
        <v>272</v>
      </c>
      <c r="BC5" s="84"/>
      <c r="BD5" s="108" t="s">
        <v>273</v>
      </c>
      <c r="BE5" s="84">
        <v>72000</v>
      </c>
      <c r="BF5" s="38" t="s">
        <v>259</v>
      </c>
      <c r="BG5" s="84" t="s">
        <v>274</v>
      </c>
      <c r="BH5" s="114" t="s">
        <v>275</v>
      </c>
      <c r="BI5" s="38" t="s">
        <v>110</v>
      </c>
      <c r="BJ5" s="85">
        <v>45935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50000</v>
      </c>
      <c r="BQ5" s="117" t="s">
        <v>202</v>
      </c>
      <c r="BR5" s="118" t="s">
        <v>297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2025-10-10T07:33:03Z</dcterms:modified>
</cp:coreProperties>
</file>