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Obra CSS 116714/"/>
    </mc:Choice>
  </mc:AlternateContent>
  <xr:revisionPtr revIDLastSave="6" documentId="13_ncr:1_{70FCFFE0-3723-4896-BF5B-43A19AFBED66}" xr6:coauthVersionLast="47" xr6:coauthVersionMax="47" xr10:uidLastSave="{DE1AE44F-47B8-4CAA-877D-EDD59CA4BB4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<sst xmlns="http://schemas.openxmlformats.org/spreadsheetml/2006/main" count="350" uniqueCount="302">
  <si>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</si>
  <si>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</si>
  <si>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</si>
  <si>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</si>
  <si>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</si>
  <si>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</si>
  <si>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</si>
  <si>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</si>
  <si>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</si>
  <si>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</si>
  <si>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</si>
  <si>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</si>
  <si>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</si>
  <si>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</si>
  <si>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</si>
  <si>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</si>
  <si>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</si>
  <si>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</si>
  <si>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</si>
  <si>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</si>
  <si>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</si>
  <si>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</si>
  <si>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</si>
  <si>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</si>
  <si>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</si>
  <si>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</si>
  <si>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</si>
  <si>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</si>
  <si>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</si>
  <si>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</si>
  <si>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</si>
  <si>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</si>
  <si>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</si>
  <si>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</si>
  <si>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</si>
  <si>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</si>
  <si>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</si>
  <si>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</si>
  <si>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</si>
  <si>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</si>
  <si>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</si>
  <si>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</si>
  <si>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</si>
  <si>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</si>
  <si>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</si>
  <si>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</si>
  <si>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</si>
  <si>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</si>
  <si>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</si>
  <si>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</si>
  <si>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</si>
  <si>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</si>
  <si>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</si>
  <si>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</si>
  <si>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</si>
  <si>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</si>
  <si>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</si>
  <si>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</si>
  <si>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</si>
  <si>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</si>
  <si>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</si>
  <si>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</si>
  <si>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</si>
  <si>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</si>
  <si>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</si>
  <si>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</si>
  <si>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</si>
  <si>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</si>
  <si>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</si>
  <si>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</si>
  <si>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</si>
  <si>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</si>
  <si>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</si>
  <si>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</si>
  <si>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</si>
  <si>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</si>
  <si>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</si>
  <si>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</si>
  <si>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</si>
  <si>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</si>
  <si>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</si>
  <si>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</si>
  <si>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</si>
  <si>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</si>
  <si>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</si>
  <si>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</si>
  <si>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</si>
  <si>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</si>
  <si>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</si>
  <si>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</si>
  <si>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</si>
  <si>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</si>
  <si>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</si>
  <si>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</si>
  <si>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</si>
  <si>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</si>
  <si>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</si>
  <si>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</si>
  <si>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</si>
  <si>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</si>
  <si>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</si>
  <si>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</si>
  <si>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</si>
  <si>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</si>
  <si>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</si>
  <si>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</si>
  <si>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</si>
  <si>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</si>
  <si>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</si>
  <si>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</si>
  <si>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</si>
  <si>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</si>
  <si>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</si>
  <si>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</si>
  <si>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</si>
  <si>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</si>
  <si>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</si>
  <si>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</si>
  <si>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</si>
  <si>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</si>
  <si>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</si>
  <si>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</si>
  <si>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</si>
  <si>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</si>
  <si>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</si>
  <si>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</si>
  <si>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</si>
  <si>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</si>
  <si>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</si>
  <si>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</si>
  <si>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</si>
  <si>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</si>
  <si>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</si>
  <si>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</si>
  <si>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</si>
  <si>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</si>
  <si>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</si>
  <si>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</si>
  <si>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</si>
  <si>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</si>
  <si>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</si>
  <si>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</si>
  <si>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</si>
  <si>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</si>
  <si>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</si>
  <si>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</si>
  <si>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</si>
  <si>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</si>
  <si>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</si>
  <si>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</si>
  <si>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</si>
  <si>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</si>
  <si>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</si>
  <si>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</si>
  <si>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</si>
  <si>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</si>
  <si>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</si>
  <si>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</si>
  <si>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</si>
  <si>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</si>
  <si>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</si>
  <si>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</si>
  <si>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</si>
  <si>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</si>
  <si>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</si>
  <si>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</si>
  <si>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</si>
  <si>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</si>
  <si>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</si>
  <si>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</si>
  <si>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</si>
  <si>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</si>
  <si>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</si>
  <si>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</si>
  <si>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</si>
  <si>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</si>
  <si>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</si>
  <si>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</si>
  <si>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</si>
  <si>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</si>
  <si>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</si>
  <si>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</si>
  <si>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</si>
  <si>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</si>
  <si>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</si>
  <si>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</si>
  <si>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</si>
  <si>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</si>
  <si>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</si>
  <si>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</si>
  <si>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</si>
  <si>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</si>
  <si>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</si>
  <si>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</si>
  <si>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</si>
  <si>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</si>
  <si>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</si>
  <si>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</si>
  <si>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</si>
  <si>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</si>
  <si>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</si>
  <si>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</si>
  <si>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</si>
  <si>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</si>
  <si>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</si>
  <si>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</si>
  <si>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</si>
  <si>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</si>
  <si>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</si>
  <si>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</si>
  <si>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</si>
  <si>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</si>
  <si>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</si>
  <si>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</si>
  <si>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</si>
  <si>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</si>
  <si>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</si>
  <si>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</si>
  <si>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</si>
  <si>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</si>
  <si>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</si>
  <si>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</si>
  <si>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</si>
  <si>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</si>
  <si>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</si>
  <si>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</si>
  <si>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</si>
  <si>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</si>
  <si>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</si>
  <si>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</si>
  <si>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</si>
  <si>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</si>
  <si>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</si>
  <si>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</si>
  <si>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</si>
  <si>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</si>
  <si>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</si>
  <si>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</si>
  <si>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</si>
  <si>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</si>
  <si>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</si>
  <si>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</si>
  <si>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</si>
  <si>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</si>
  <si>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</si>
  <si>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</si>
  <si>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</si>
  <si>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</si>
  <si>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</si>
  <si>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Amba</t>
  </si>
  <si>
    <t>BH2986</t>
  </si>
  <si>
    <t>Obra</t>
  </si>
  <si>
    <t>Nawadih</t>
  </si>
  <si>
    <t>SF0085349</t>
  </si>
  <si>
    <t>Kundan Kumar</t>
  </si>
  <si>
    <t>621597</t>
  </si>
  <si>
    <t>1097822</t>
  </si>
  <si>
    <t>Chetana</t>
  </si>
  <si>
    <t>SSF5339310</t>
  </si>
  <si>
    <t>SC</t>
  </si>
  <si>
    <t>HINDU</t>
  </si>
  <si>
    <t>Agriculture &amp; Farming</t>
  </si>
  <si>
    <t>SANGITA KUMARI</t>
  </si>
  <si>
    <t>18-Jan-2024</t>
  </si>
  <si>
    <t>10</t>
  </si>
  <si>
    <t>1</t>
  </si>
  <si>
    <t>1.73 Yrs</t>
  </si>
  <si>
    <t>18 Jan 2024</t>
  </si>
  <si>
    <t>&lt;= 2 Years</t>
  </si>
  <si>
    <t>10-Mar-2024</t>
  </si>
  <si>
    <t>24-May-2025</t>
  </si>
  <si>
    <t>Open</t>
  </si>
  <si>
    <t>8862836750</t>
  </si>
  <si>
    <t>Binay Kumar Shaw/SF0042314</t>
  </si>
  <si>
    <t>Ramvir  Kumar</t>
  </si>
  <si>
    <t>SF0077297</t>
  </si>
  <si>
    <t>Creadit assistant</t>
  </si>
  <si>
    <t>Aurangabad(Bh)</t>
  </si>
  <si>
    <t>Bihar</t>
  </si>
  <si>
    <t>Dual Staff</t>
  </si>
  <si>
    <t>R</t>
  </si>
  <si>
    <t>Javed Ansari</t>
  </si>
  <si>
    <t>SF0047897</t>
  </si>
  <si>
    <t>BQM</t>
  </si>
  <si>
    <t>Available &amp; Updated</t>
  </si>
  <si>
    <t>L</t>
  </si>
  <si>
    <t>Chandan Kumar</t>
  </si>
  <si>
    <t>SF0046791</t>
  </si>
  <si>
    <t>BM</t>
  </si>
  <si>
    <t>FIR Not Filled</t>
  </si>
  <si>
    <t>CSS</t>
  </si>
  <si>
    <t>Ravish Kumar/SF0077095</t>
  </si>
  <si>
    <t>Akash Kumar/SF0031337</t>
  </si>
  <si>
    <t>Ravi Kumar Ranjan/SF0072744</t>
  </si>
  <si>
    <t>Saket Nath Thakur/SF0062081</t>
  </si>
  <si>
    <t>Absconding</t>
  </si>
  <si>
    <t>As per physical visit I found Pre-closed amount Amt. Rs 22000 /- collected by LO Ramvir  Kumar/SF0077297 on date 10/03/2025 but he was not posted in fimo and loan not closed tilled now. Same amount posted in Fimo by Monthly EMI 3 month 2240*3=6720 on date 10/03/2025,26/04/2025 and 24/05/2025. Note - He was transfer from Obra Branch to Wazirganj Branch on date 11/03/2025.</t>
  </si>
  <si>
    <t>Completed-Report Submitted</t>
  </si>
  <si>
    <t>Reporting Time : Saturday, October 11, 2025 12:03 PM</t>
  </si>
  <si>
    <t>To Date : October 11, 2025</t>
  </si>
  <si>
    <t>As per physical visit, Found Pre-closed amount Amt. Rs 22000 /- collected by LO Ramvir  Kumar/SF0077297 on date 10/03/2025 but he was not posted in fimo and loan not closed tilled now. Same amount posted in Fimo by Monthly EMI 3 month 2240*3=6720 on date 10/03/2025,26/04/2025 and 24/05/2025. Note - He was transfer from Obra Branch to Wazirganj Branch on date 11/03/2025.</t>
  </si>
  <si>
    <t>FN25-26-02531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</si>
</sst>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BH2986</v>
      </c>
      <c r="D5" s="63" t="str">
        <f>IF('Physical Cash at Safe'!D28="Yes", 'Physical Cash at Safe'!A4, 'Borrower Wise Details'!C5)</f>
        <v>Obra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45918</v>
      </c>
      <c r="H5" s="107" t="s">
        <v>290</v>
      </c>
      <c r="I5" s="61">
        <v>45941</v>
      </c>
      <c r="J5" s="74" t="str">
        <f>IF('Physical Cash at Safe'!D28="Yes",'Physical Cash at Safe'!E28,IF('Borrower Wise Details'!D5&lt;&gt;"",'Borrower Wise Details'!D5,""))</f>
        <v>FN25-26-02531</v>
      </c>
      <c r="K5" s="81">
        <v>1</v>
      </c>
      <c r="L5" s="82">
        <v>22000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Ramvir 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SF0077297</v>
      </c>
      <c r="U5" s="77" t="s">
        <v>295</v>
      </c>
      <c r="V5" s="61">
        <v>45727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45941</v>
      </c>
      <c r="AA5" s="61">
        <v>45941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15280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45941</v>
      </c>
      <c r="AH5" s="70" t="s">
        <v>296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BH2986</v>
      </c>
      <c r="C5" s="50" t="str">
        <f>IF('Fraud Investigation Report'!D5="", "", 'Fraud Investigation Report'!D5)</f>
        <v>Obra</v>
      </c>
      <c r="D5" s="68" t="str">
        <f>IF(OR('Fraud Investigation Report'!R5="", 'Fraud Investigation Report'!R5=0), "", 'Fraud Investigation Report'!R5)</f>
        <v>Ramvir  Kumar</v>
      </c>
      <c r="E5" s="68" t="str">
        <f>IF(OR('Fraud Investigation Report'!T5="", 'Fraud Investigation Report'!T5=0), "", 'Fraud Investigation Report'!T5)</f>
        <v>SF0077297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FN25-26-02531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22000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15280</v>
      </c>
      <c r="Q5" s="49"/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277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278</v>
      </c>
      <c r="B6" s="18">
        <v>45941</v>
      </c>
      <c r="C6" s="18">
        <v>45940</v>
      </c>
      <c r="D6" s="18">
        <v>45941</v>
      </c>
      <c r="E6" s="19">
        <v>0.54861111111111116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513</v>
      </c>
      <c r="C11" s="23">
        <f>B11*A11</f>
        <v>256500</v>
      </c>
      <c r="D11" s="25">
        <v>232</v>
      </c>
      <c r="E11" s="23">
        <f t="shared" ref="E11:E17" si="0">D11*A11</f>
        <v>116000</v>
      </c>
    </row>
    <row r="12" spans="1:5" ht="14.5" x14ac:dyDescent="0.35">
      <c r="A12" s="24">
        <v>200</v>
      </c>
      <c r="B12" s="25">
        <v>323</v>
      </c>
      <c r="C12" s="23">
        <f>B12*A12</f>
        <v>64600</v>
      </c>
      <c r="D12" s="25">
        <v>132</v>
      </c>
      <c r="E12" s="23">
        <f t="shared" si="0"/>
        <v>26400</v>
      </c>
    </row>
    <row r="13" spans="1:5" ht="14.5" x14ac:dyDescent="0.35">
      <c r="A13" s="24">
        <v>100</v>
      </c>
      <c r="B13" s="25">
        <v>487</v>
      </c>
      <c r="C13" s="23">
        <f t="shared" ref="C13:C17" si="1">B13*A13</f>
        <v>48700</v>
      </c>
      <c r="D13" s="25">
        <v>253</v>
      </c>
      <c r="E13" s="23">
        <f t="shared" si="0"/>
        <v>25300</v>
      </c>
    </row>
    <row r="14" spans="1:5" ht="14.5" x14ac:dyDescent="0.35">
      <c r="A14" s="24">
        <v>50</v>
      </c>
      <c r="B14" s="25">
        <v>256</v>
      </c>
      <c r="C14" s="23">
        <f t="shared" si="1"/>
        <v>12800</v>
      </c>
      <c r="D14" s="25">
        <v>30</v>
      </c>
      <c r="E14" s="23">
        <f t="shared" si="0"/>
        <v>1500</v>
      </c>
    </row>
    <row r="15" spans="1:5" ht="14.5" x14ac:dyDescent="0.35">
      <c r="A15" s="24">
        <v>20</v>
      </c>
      <c r="B15" s="25">
        <v>201</v>
      </c>
      <c r="C15" s="23">
        <f t="shared" si="1"/>
        <v>4020</v>
      </c>
      <c r="D15" s="25">
        <v>25</v>
      </c>
      <c r="E15" s="23">
        <f t="shared" si="0"/>
        <v>500</v>
      </c>
    </row>
    <row r="16" spans="1:5" ht="14.5" x14ac:dyDescent="0.35">
      <c r="A16" s="24">
        <v>10</v>
      </c>
      <c r="B16" s="25">
        <v>215</v>
      </c>
      <c r="C16" s="23">
        <f t="shared" si="1"/>
        <v>2150</v>
      </c>
      <c r="D16" s="25">
        <v>14</v>
      </c>
      <c r="E16" s="23">
        <f t="shared" si="0"/>
        <v>140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405</v>
      </c>
      <c r="C18" s="23">
        <f>B18</f>
        <v>405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389175</v>
      </c>
      <c r="D19" s="30" t="s">
        <v>76</v>
      </c>
      <c r="E19" s="31">
        <f>SUM(E10:E18)</f>
        <v>169840</v>
      </c>
    </row>
    <row r="20" spans="1:5" ht="30" customHeight="1" x14ac:dyDescent="0.35">
      <c r="A20" s="143" t="s">
        <v>97</v>
      </c>
      <c r="B20" s="144"/>
      <c r="C20" s="32">
        <v>389175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219335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279</v>
      </c>
      <c r="C32" s="37" t="s">
        <v>82</v>
      </c>
      <c r="D32" s="153" t="s">
        <v>284</v>
      </c>
      <c r="E32" s="154"/>
    </row>
    <row r="33" spans="1:5" ht="18" customHeight="1" x14ac:dyDescent="0.35">
      <c r="A33" s="37" t="s">
        <v>83</v>
      </c>
      <c r="B33" s="106" t="s">
        <v>280</v>
      </c>
      <c r="C33" s="39" t="s">
        <v>84</v>
      </c>
      <c r="D33" s="147" t="s">
        <v>285</v>
      </c>
      <c r="E33" s="148"/>
    </row>
    <row r="34" spans="1:5" ht="26" x14ac:dyDescent="0.35">
      <c r="A34" s="39" t="s">
        <v>218</v>
      </c>
      <c r="B34" s="38" t="s">
        <v>281</v>
      </c>
      <c r="C34" s="39" t="s">
        <v>219</v>
      </c>
      <c r="D34" s="149" t="s">
        <v>286</v>
      </c>
      <c r="E34" s="150"/>
    </row>
    <row r="35" spans="1:5" ht="26" x14ac:dyDescent="0.35">
      <c r="A35" s="39" t="s">
        <v>220</v>
      </c>
      <c r="B35" s="38" t="s">
        <v>282</v>
      </c>
      <c r="C35" s="39" t="s">
        <v>222</v>
      </c>
      <c r="D35" s="149" t="s">
        <v>287</v>
      </c>
      <c r="E35" s="150"/>
    </row>
    <row r="36" spans="1:5" ht="25.5" customHeight="1" x14ac:dyDescent="0.35">
      <c r="A36" s="39" t="s">
        <v>221</v>
      </c>
      <c r="B36" s="38" t="s">
        <v>283</v>
      </c>
      <c r="C36" s="39" t="s">
        <v>223</v>
      </c>
      <c r="D36" s="151" t="s">
        <v>288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BH2986</v>
      </c>
      <c r="C5" s="119" t="str">
        <f>IF('Loan Outstanding Report'!$H$5="", "", 'Loan Outstanding Report'!$H$5)</f>
        <v>Obra</v>
      </c>
      <c r="D5" s="41" t="s">
        <v>301</v>
      </c>
      <c r="E5" s="65">
        <v>45941</v>
      </c>
      <c r="F5" s="38" t="s">
        <v>274</v>
      </c>
      <c r="G5" s="49" t="s">
        <v>275</v>
      </c>
      <c r="H5" s="49" t="s">
        <v>276</v>
      </c>
      <c r="I5" s="120" t="s">
        <v>255</v>
      </c>
      <c r="J5" s="120" t="s">
        <v>258</v>
      </c>
      <c r="K5" s="120" t="s">
        <v>262</v>
      </c>
      <c r="L5" s="11">
        <v>354732682</v>
      </c>
      <c r="M5" s="65" t="s">
        <v>263</v>
      </c>
      <c r="N5" s="124">
        <v>42000</v>
      </c>
      <c r="O5" s="124">
        <v>2240</v>
      </c>
      <c r="P5" s="121" t="s">
        <v>140</v>
      </c>
      <c r="Q5" s="80">
        <v>45726</v>
      </c>
      <c r="R5" s="124">
        <v>22000</v>
      </c>
      <c r="S5" s="124">
        <v>6720</v>
      </c>
      <c r="T5" s="124">
        <v>0</v>
      </c>
      <c r="U5" s="125">
        <f t="shared" ref="U5" si="0">IF(AND(ISBLANK(R5),ISBLANK(S5),ISBLANK(T5)),"",R5-(S5+T5))</f>
        <v>15280</v>
      </c>
      <c r="V5" s="117" t="s">
        <v>202</v>
      </c>
      <c r="W5" s="122" t="s">
        <v>296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L5" sqref="L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299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298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21039</v>
      </c>
      <c r="J5" s="38" t="s">
        <v>252</v>
      </c>
      <c r="K5" s="84">
        <v>21039</v>
      </c>
      <c r="L5" s="84" t="s">
        <v>253</v>
      </c>
      <c r="M5" s="38" t="s">
        <v>254</v>
      </c>
      <c r="N5" s="84">
        <v>30511</v>
      </c>
      <c r="O5" s="84" t="s">
        <v>255</v>
      </c>
      <c r="P5" s="84">
        <v>47244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354732682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22894.81</v>
      </c>
      <c r="AN5" s="112">
        <v>10705.19</v>
      </c>
      <c r="AO5" s="112">
        <v>33600</v>
      </c>
      <c r="AP5" s="112">
        <v>19105.189999999999</v>
      </c>
      <c r="AQ5" s="112">
        <v>2149.81</v>
      </c>
      <c r="AR5" s="112">
        <v>21255</v>
      </c>
      <c r="AS5" s="112">
        <v>9590.0400000000009</v>
      </c>
      <c r="AT5" s="112">
        <v>1609.96</v>
      </c>
      <c r="AU5" s="112">
        <v>11200</v>
      </c>
      <c r="AV5" s="84">
        <v>20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110</v>
      </c>
      <c r="BJ5" s="85">
        <v>45941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22000</v>
      </c>
      <c r="BQ5" s="117" t="s">
        <v>202</v>
      </c>
      <c r="BR5" s="118" t="s">
        <v>300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2025-10-11T10:23:33Z</dcterms:modified>
</cp:coreProperties>
</file>