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45144.SSFL\Downloads\120286___OD_Issue_-_Borrower_paid,_branch_not_updated_EMI_correctly_Loan_ID____351474621\"/>
    </mc:Choice>
  </mc:AlternateContent>
  <xr:revisionPtr revIDLastSave="0" documentId="13_ncr:1_{EC9C7532-86DF-43D2-AFA4-7D8B6E53441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<sst xmlns="http://schemas.openxmlformats.org/spreadsheetml/2006/main" count="401" uniqueCount="307">
  <si>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</si>
  <si>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</si>
  <si>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</si>
  <si>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</si>
  <si>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</si>
  <si>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</si>
  <si>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</si>
  <si>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</si>
  <si>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</si>
  <si>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</si>
  <si>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</si>
  <si>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</si>
  <si>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</si>
  <si>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</si>
  <si>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</si>
  <si>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</si>
  <si>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</si>
  <si>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</si>
  <si>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</si>
  <si>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</si>
  <si>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</si>
  <si>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</si>
  <si>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</si>
  <si>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</si>
  <si>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</si>
  <si>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</si>
  <si>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</si>
  <si>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</si>
  <si>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</si>
  <si>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</si>
  <si>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</si>
  <si>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</si>
  <si>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</si>
  <si>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</si>
  <si>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</si>
  <si>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</si>
  <si>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</si>
  <si>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</si>
  <si>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</si>
  <si>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</si>
  <si>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</si>
  <si>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</si>
  <si>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</si>
  <si>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</si>
  <si>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</si>
  <si>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</si>
  <si>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</si>
  <si>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</si>
  <si>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</si>
  <si>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</si>
  <si>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</si>
  <si>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</si>
  <si>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</si>
  <si>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</si>
  <si>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</si>
  <si>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</si>
  <si>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</si>
  <si>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</si>
  <si>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</si>
  <si>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</si>
  <si>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</si>
  <si>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</si>
  <si>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</si>
  <si>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</si>
  <si>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</si>
  <si>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</si>
  <si>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</si>
  <si>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</si>
  <si>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</si>
  <si>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</si>
  <si>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</si>
  <si>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</si>
  <si>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</si>
  <si>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</si>
  <si>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</si>
  <si>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</si>
  <si>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</si>
  <si>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</si>
  <si>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</si>
  <si>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</si>
  <si>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</si>
  <si>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</si>
  <si>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</si>
  <si>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</si>
  <si>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</si>
  <si>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</si>
  <si>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</si>
  <si>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</si>
  <si>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</si>
  <si>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</si>
  <si>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</si>
  <si>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</si>
  <si>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</si>
  <si>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</si>
  <si>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</si>
  <si>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</si>
  <si>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</si>
  <si>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</si>
  <si>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</si>
  <si>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</si>
  <si>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</si>
  <si>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</si>
  <si>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</si>
  <si>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</si>
  <si>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</si>
  <si>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</si>
  <si>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</si>
  <si>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</si>
  <si>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</si>
  <si>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</si>
  <si>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</si>
  <si>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</si>
  <si>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</si>
  <si>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</si>
  <si>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</si>
  <si>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</si>
  <si>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</si>
  <si>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</si>
  <si>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</si>
  <si>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</si>
  <si>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</si>
  <si>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</si>
  <si>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</si>
  <si>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</si>
  <si>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</si>
  <si>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</si>
  <si>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</si>
  <si>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</si>
  <si>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</si>
  <si>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</si>
  <si>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</si>
  <si>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</si>
  <si>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</si>
  <si>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</si>
  <si>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</si>
  <si>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</si>
  <si>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</si>
  <si>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</si>
  <si>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</si>
  <si>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</si>
  <si>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</si>
  <si>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</si>
  <si>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</si>
  <si>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</si>
  <si>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</si>
  <si>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</si>
  <si>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</si>
  <si>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</si>
  <si>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</si>
  <si>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</si>
  <si>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</si>
  <si>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</si>
  <si>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</si>
  <si>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</si>
  <si>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</si>
  <si>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</si>
  <si>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</si>
  <si>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</si>
  <si>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</si>
  <si>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</si>
  <si>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</si>
  <si>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</si>
  <si>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</si>
  <si>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</si>
  <si>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</si>
  <si>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</si>
  <si>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</si>
  <si>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</si>
  <si>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</si>
  <si>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</si>
  <si>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</si>
  <si>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</si>
  <si>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</si>
  <si>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</si>
  <si>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</si>
  <si>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</si>
  <si>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</si>
  <si>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</si>
  <si>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</si>
  <si>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</si>
  <si>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</si>
  <si>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</si>
  <si>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</si>
  <si>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</si>
  <si>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</si>
  <si>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</si>
  <si>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</si>
  <si>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</si>
  <si>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</si>
  <si>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</si>
  <si>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</si>
  <si>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</si>
  <si>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</si>
  <si>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</si>
  <si>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</si>
  <si>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</si>
  <si>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</si>
  <si>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</si>
  <si>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</si>
  <si>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</si>
  <si>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</si>
  <si>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</si>
  <si>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</si>
  <si>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</si>
  <si>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</si>
  <si>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</si>
  <si>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</si>
  <si>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</si>
  <si>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</si>
  <si>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</si>
  <si>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</si>
  <si>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</si>
  <si>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</si>
  <si>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</si>
  <si>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</si>
  <si>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</si>
  <si>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</si>
  <si>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</si>
  <si>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</si>
  <si>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</si>
  <si>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</si>
  <si>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</si>
  <si>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</si>
  <si>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</si>
  <si>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</si>
  <si>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</si>
  <si>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</si>
  <si>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</si>
  <si>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</si>
  <si>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</si>
  <si>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</si>
  <si>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</si>
  <si>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</si>
  <si>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</si>
  <si>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</si>
  <si>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</si>
  <si>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</si>
  <si>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</si>
  <si>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</si>
  <si>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</si>
  <si>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</si>
  <si>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</si>
  <si>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</si>
  <si>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</si>
  <si>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</si>
  <si>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 xml:space="preserve">Reporting Time : 2:52 PM </t>
  </si>
  <si>
    <t>North</t>
  </si>
  <si>
    <t>Uttar Pradesh</t>
  </si>
  <si>
    <t>Varanasi</t>
  </si>
  <si>
    <t>Ballia</t>
  </si>
  <si>
    <t>Azamgarh</t>
  </si>
  <si>
    <t>UP2251</t>
  </si>
  <si>
    <t>Gopiganj</t>
  </si>
  <si>
    <t>Khetalpur</t>
  </si>
  <si>
    <t>SF0067196</t>
  </si>
  <si>
    <t>Ram Krishna</t>
  </si>
  <si>
    <t>MANAUWA</t>
  </si>
  <si>
    <t>1040343</t>
  </si>
  <si>
    <t>Chetana</t>
  </si>
  <si>
    <t>SSF3802289</t>
  </si>
  <si>
    <t>OBC</t>
  </si>
  <si>
    <t>HINDU</t>
  </si>
  <si>
    <t>Agriculture &amp; Farming</t>
  </si>
  <si>
    <t>SHIVKUMARI</t>
  </si>
  <si>
    <t>mona</t>
  </si>
  <si>
    <t>SSF4956798</t>
  </si>
  <si>
    <t>Cashew Business</t>
  </si>
  <si>
    <t>ARATI DEVI</t>
  </si>
  <si>
    <t>27-Apr-2023</t>
  </si>
  <si>
    <t>Fri</t>
  </si>
  <si>
    <t>1</t>
  </si>
  <si>
    <t>2.47 Yrs</t>
  </si>
  <si>
    <t>27 Apr 2023</t>
  </si>
  <si>
    <t>&gt; 2 to 4 Years</t>
  </si>
  <si>
    <t>04-Jun-2023</t>
  </si>
  <si>
    <t>04-Apr-2025</t>
  </si>
  <si>
    <t>Open</t>
  </si>
  <si>
    <t>29-Nov-2023</t>
  </si>
  <si>
    <t>1.88 Yrs</t>
  </si>
  <si>
    <t>29 Nov 2023</t>
  </si>
  <si>
    <t>&lt;= 2 Years</t>
  </si>
  <si>
    <t>05-Jan-2024</t>
  </si>
  <si>
    <t>03-Oct-2025</t>
  </si>
  <si>
    <t>8381888175</t>
  </si>
  <si>
    <t>6306036411</t>
  </si>
  <si>
    <t>Ritik Pandey/SF0076023</t>
  </si>
  <si>
    <t>FN25-26-02555</t>
  </si>
  <si>
    <t>Chhotu Saroj</t>
  </si>
  <si>
    <t>SF0084039</t>
  </si>
  <si>
    <t>No Action Taken</t>
  </si>
  <si>
    <t>Vidhan Chandra Rai/SF0081396</t>
  </si>
  <si>
    <t>Ajay Gautam/SF0074699</t>
  </si>
  <si>
    <t>Transferred</t>
  </si>
  <si>
    <t>Completed-Report Submitted</t>
  </si>
  <si>
    <t>Form Date : 15-Oct-2025</t>
  </si>
  <si>
    <t>To Date :  15-Oct-2025</t>
  </si>
  <si>
    <t>&gt;180</t>
  </si>
  <si>
    <t>31-60</t>
  </si>
  <si>
    <t>As per Loan card, borrower Shivkumari/351474621 paid the below mentioned EMI amount to the loan officer Chhotu Saroj/SF0084039 but the same was not posted in the FIMO.
# Paid an EMI amount of Rs. 2,250/- on date 04-Oct-2024.
# Paid an EMI amount of Rs. 2,383/- on date 04-May-2025.
# Total fraud amount of Rs. 4,633/-
# Amount recovered and accounted in FIMO Rs. 0/-
# Amount to be recovered from LO Rs. 4,633/-
"Evidence - Loan card , borrower written statement"</t>
  </si>
  <si>
    <t>As per Loan card, borrower Arati Devi/353842058 paid the below-mentioned EMI amount to the loan officer Chhotu Saroj/SF0084039 but the same was not posted in the FIMO.
# Paid an EMI amount of Rs. 2,240/- on date 04-Nov-2024.
# Total fraud amount of Rs. 2,240/-
# Amount recovered and accounted in FIMO Rs. 0/-
# Amount to be recovered from LO Rs. 2,240/-
"Evidence - Loan card , borrower written statement"</t>
  </si>
  <si>
    <t>Loan Officer</t>
  </si>
  <si>
    <t>As per Loan card, borrower Shivkumari/351474621 paid the below mentioned EMI amount to the loan officer Chhotu Saroj/SF0084039 but the same was not posted in the FIMO.
# Paid an EMI amount of Rs. 2,250/- on date 04-Oct-2024.
# Total fraud amount of Rs. 4,633/-
# Amount recovered and accounted in FIMO Rs. 0/-
# Amount to be recovered from LO Rs. 4,633/-
"Evidence - Loan card , borrower written statement"</t>
  </si>
  <si>
    <t>As per Loan card, borrower Shivkumari/351474621 paid the below mentioned EMI amount to the loan officer Chhotu Saroj/SF0084039 but the same was not posted in the FIMO.
# Paid an EMI amount of Rs. 2,383/- on date 04-May-2025.
# Total fraud amount of Rs. 4,633/-
# Amount recovered and accounted in FIMO Rs. 0/-
# Amount to be recovered from LO Rs. 4,633/-
"Evidence - Loan card , borrower written statement"</t>
  </si>
  <si>
    <t>CSS</t>
  </si>
  <si>
    <t>Amit kumar/SF0049563</t>
  </si>
  <si>
    <t>Vipin yadav/SF0071928</t>
  </si>
  <si>
    <t>Loan Officer Chhotu Saroj /SF0084039 was found involved in collection misappropriation but not posted to concerned borrower accounts on the names of 02 borrower for the amounting to Rs. 6,873/- based on the evidence available.
Total Fraud Amount = Rs. 6,873/-
Amount Recovered and Accounted in FIMO = 0/-
Net Fraud Amount to be recovered = Rs. 6,873/-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</si>
</sst>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UP2251</v>
      </c>
      <c r="D5" s="63" t="str">
        <f>IF('Physical Cash at Safe'!D28="Yes", 'Physical Cash at Safe'!B4, 'Borrower Wise Details'!C5)</f>
        <v>Gopiganj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Varanasi</v>
      </c>
      <c r="G5" s="61">
        <v>45931</v>
      </c>
      <c r="H5" s="107" t="s">
        <v>303</v>
      </c>
      <c r="I5" s="61">
        <v>45945</v>
      </c>
      <c r="J5" s="74" t="str">
        <f>IF('Physical Cash at Safe'!D28="Yes",'Physical Cash at Safe'!E28,IF('Borrower Wise Details'!D5&lt;&gt;"",'Borrower Wise Details'!D5,""))</f>
        <v>FN25-26-02555</v>
      </c>
      <c r="K5" s="81">
        <v>2</v>
      </c>
      <c r="L5" s="82">
        <v>6873</v>
      </c>
      <c r="M5" s="82">
        <v>0</v>
      </c>
      <c r="N5" s="82" t="s">
        <v>304</v>
      </c>
      <c r="O5" s="82" t="s">
        <v>290</v>
      </c>
      <c r="P5" s="82" t="s">
        <v>291</v>
      </c>
      <c r="Q5" s="82" t="s">
        <v>305</v>
      </c>
      <c r="R5" s="75" t="str">
        <f>IF('Physical Cash at Safe'!$D$28="Yes", 'Physical Cash at Safe'!$A$28, IF('Borrower Wise Details'!F5&lt;&gt;"", 'Borrower Wise Details'!F5, ""))</f>
        <v>Chhotu Saroj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SF0084039</v>
      </c>
      <c r="U5" s="77" t="s">
        <v>292</v>
      </c>
      <c r="V5" s="61">
        <v>45877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293</v>
      </c>
      <c r="Z5" s="61">
        <v>45945</v>
      </c>
      <c r="AA5" s="61">
        <v>45948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6873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6873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45950</v>
      </c>
      <c r="AH5" s="70" t="s">
        <v>306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UP2251</v>
      </c>
      <c r="C5" s="50" t="str">
        <f>IF('Fraud Investigation Report'!D5="", "", 'Fraud Investigation Report'!D5)</f>
        <v>Gopiganj</v>
      </c>
      <c r="D5" s="68" t="str">
        <f>IF(OR('Fraud Investigation Report'!R5="", 'Fraud Investigation Report'!R5=0), "", 'Fraud Investigation Report'!R5)</f>
        <v>Chhotu Saroj</v>
      </c>
      <c r="E5" s="68" t="str">
        <f>IF(OR('Fraud Investigation Report'!T5="", 'Fraud Investigation Report'!T5=0), "", 'Fraud Investigation Report'!T5)</f>
        <v>SF0084039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FN25-26-02555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6873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6873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6873</v>
      </c>
      <c r="Q5" s="49" t="s">
        <v>244</v>
      </c>
      <c r="R5" s="84" t="s">
        <v>289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190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 t="s">
        <v>243</v>
      </c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40" t="s">
        <v>216</v>
      </c>
      <c r="E29" s="141"/>
    </row>
    <row r="30" spans="1:5" ht="40" customHeight="1" x14ac:dyDescent="0.3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217</v>
      </c>
      <c r="B32" s="38"/>
      <c r="C32" s="37" t="s">
        <v>82</v>
      </c>
      <c r="D32" s="138"/>
      <c r="E32" s="139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6" x14ac:dyDescent="0.35">
      <c r="A34" s="39" t="s">
        <v>218</v>
      </c>
      <c r="B34" s="38"/>
      <c r="C34" s="39" t="s">
        <v>219</v>
      </c>
      <c r="D34" s="134"/>
      <c r="E34" s="135"/>
    </row>
    <row r="35" spans="1:5" ht="26" x14ac:dyDescent="0.35">
      <c r="A35" s="39" t="s">
        <v>220</v>
      </c>
      <c r="B35" s="38"/>
      <c r="C35" s="39" t="s">
        <v>222</v>
      </c>
      <c r="D35" s="134"/>
      <c r="E35" s="135"/>
    </row>
    <row r="36" spans="1:5" ht="25.5" customHeight="1" x14ac:dyDescent="0.35">
      <c r="A36" s="39" t="s">
        <v>221</v>
      </c>
      <c r="B36" s="38"/>
      <c r="C36" s="39" t="s">
        <v>223</v>
      </c>
      <c r="D36" s="136"/>
      <c r="E36" s="13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4" sqref="A4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453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4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UP2251</v>
      </c>
      <c r="C5" s="119" t="str">
        <f>IF('Loan Outstanding Report'!$H$5="", "", 'Loan Outstanding Report'!$H$5)</f>
        <v>Gopiganj</v>
      </c>
      <c r="D5" s="41" t="s">
        <v>286</v>
      </c>
      <c r="E5" s="65">
        <v>45945</v>
      </c>
      <c r="F5" s="38" t="s">
        <v>287</v>
      </c>
      <c r="G5" s="49" t="s">
        <v>288</v>
      </c>
      <c r="H5" s="49" t="s">
        <v>300</v>
      </c>
      <c r="I5" s="120" t="s">
        <v>256</v>
      </c>
      <c r="J5" s="120" t="s">
        <v>259</v>
      </c>
      <c r="K5" s="120" t="s">
        <v>263</v>
      </c>
      <c r="L5" s="11">
        <v>351474621</v>
      </c>
      <c r="M5" s="65" t="s">
        <v>268</v>
      </c>
      <c r="N5" s="124">
        <v>42000</v>
      </c>
      <c r="O5" s="124">
        <v>2250</v>
      </c>
      <c r="P5" s="121" t="s">
        <v>139</v>
      </c>
      <c r="Q5" s="80">
        <v>45569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202</v>
      </c>
      <c r="W5" s="122" t="s">
        <v>301</v>
      </c>
    </row>
    <row r="6" spans="1:23" ht="25" customHeight="1" x14ac:dyDescent="0.3">
      <c r="A6" s="64">
        <v>2</v>
      </c>
      <c r="B6" s="60" t="str">
        <f>IF(J6&lt;&gt;"", $B$5, "")</f>
        <v>UP2251</v>
      </c>
      <c r="C6" s="119" t="str">
        <f>IF(J6&lt;&gt;"", $C$5, "")</f>
        <v>Gopiganj</v>
      </c>
      <c r="D6" s="41" t="s">
        <v>286</v>
      </c>
      <c r="E6" s="65">
        <v>45945</v>
      </c>
      <c r="F6" s="38" t="s">
        <v>287</v>
      </c>
      <c r="G6" s="49" t="s">
        <v>288</v>
      </c>
      <c r="H6" s="49" t="s">
        <v>300</v>
      </c>
      <c r="I6" s="120" t="s">
        <v>256</v>
      </c>
      <c r="J6" s="120" t="s">
        <v>259</v>
      </c>
      <c r="K6" s="120" t="s">
        <v>263</v>
      </c>
      <c r="L6" s="11">
        <v>351474621</v>
      </c>
      <c r="M6" s="65" t="s">
        <v>268</v>
      </c>
      <c r="N6" s="124">
        <v>42000</v>
      </c>
      <c r="O6" s="124">
        <v>2250</v>
      </c>
      <c r="P6" s="121" t="s">
        <v>139</v>
      </c>
      <c r="Q6" s="80">
        <v>45781</v>
      </c>
      <c r="R6" s="124">
        <v>2383</v>
      </c>
      <c r="S6" s="124">
        <v>0</v>
      </c>
      <c r="T6" s="124">
        <v>0</v>
      </c>
      <c r="U6" s="125">
        <f t="shared" ref="U6:U69" si="1">IF(AND(ISBLANK(R6),ISBLANK(S6),ISBLANK(T6)),"",R6-(S6+T6))</f>
        <v>2383</v>
      </c>
      <c r="V6" s="117" t="s">
        <v>202</v>
      </c>
      <c r="W6" s="122" t="s">
        <v>302</v>
      </c>
    </row>
    <row r="7" spans="1:23" ht="25" customHeight="1" x14ac:dyDescent="0.3">
      <c r="A7" s="64">
        <v>3</v>
      </c>
      <c r="B7" s="60" t="str">
        <f t="shared" ref="B7:B70" si="2">IF(J7&lt;&gt;"", $B$5, "")</f>
        <v>UP2251</v>
      </c>
      <c r="C7" s="119" t="str">
        <f t="shared" ref="C7:C70" si="3">IF(J7&lt;&gt;"", $C$5, "")</f>
        <v>Gopiganj</v>
      </c>
      <c r="D7" s="41" t="s">
        <v>286</v>
      </c>
      <c r="E7" s="65">
        <v>45945</v>
      </c>
      <c r="F7" s="38" t="s">
        <v>287</v>
      </c>
      <c r="G7" s="49" t="s">
        <v>288</v>
      </c>
      <c r="H7" s="49" t="s">
        <v>300</v>
      </c>
      <c r="I7" s="120" t="s">
        <v>256</v>
      </c>
      <c r="J7" s="120" t="s">
        <v>265</v>
      </c>
      <c r="K7" s="120" t="s">
        <v>267</v>
      </c>
      <c r="L7" s="11">
        <v>353842058</v>
      </c>
      <c r="M7" s="65" t="s">
        <v>277</v>
      </c>
      <c r="N7" s="124">
        <v>42000</v>
      </c>
      <c r="O7" s="124">
        <v>2240</v>
      </c>
      <c r="P7" s="121" t="s">
        <v>139</v>
      </c>
      <c r="Q7" s="80">
        <v>45600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 t="s">
        <v>299</v>
      </c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ref="D7:D70" si="4">IF(J8&lt;&gt;"", $D$5, "")</f>
        <v/>
      </c>
      <c r="E8" s="65"/>
      <c r="F8" s="38" t="str">
        <f t="shared" ref="F7:F70" si="5">IF(J8&lt;&gt;"", $F$5, "")</f>
        <v/>
      </c>
      <c r="G8" s="49" t="str">
        <f t="shared" ref="G7:G70" si="6">IF(J8&lt;&gt;"", $G$5, "")</f>
        <v/>
      </c>
      <c r="H8" s="49" t="str">
        <f t="shared" ref="H7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A3" sqref="A3"/>
    </sheetView>
  </sheetViews>
  <sheetFormatPr defaultColWidth="0" defaultRowHeight="14.5" zeroHeight="1" x14ac:dyDescent="0.35"/>
  <cols>
    <col min="1" max="1" width="8.54296875" style="99" customWidth="1"/>
    <col min="2" max="2" width="9.453125" style="99" bestFit="1" customWidth="1"/>
    <col min="3" max="3" width="11.81640625" style="99" bestFit="1" customWidth="1"/>
    <col min="4" max="4" width="10.81640625" style="99" bestFit="1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0.81640625" style="99" bestFit="1" customWidth="1"/>
    <col min="9" max="9" width="12.54296875" style="99" bestFit="1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3.7265625" style="99" bestFit="1" customWidth="1"/>
    <col min="14" max="14" width="8.7265625" style="99" customWidth="1"/>
    <col min="15" max="15" width="12.1796875" style="99" bestFit="1" customWidth="1"/>
    <col min="16" max="16" width="8.7265625" style="99" customWidth="1"/>
    <col min="17" max="17" width="7.1796875" style="99" customWidth="1"/>
    <col min="18" max="18" width="16.81640625" style="99" bestFit="1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18.54296875" style="99" bestFit="1" customWidth="1"/>
    <col min="25" max="25" width="12.81640625" style="99" bestFit="1" customWidth="1"/>
    <col min="26" max="26" width="18.54296875" style="99" bestFit="1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54296875" style="99" bestFit="1" customWidth="1"/>
    <col min="57" max="57" width="10.81640625" style="99" customWidth="1"/>
    <col min="58" max="58" width="15.453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294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295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4461</v>
      </c>
      <c r="J5" s="38" t="s">
        <v>253</v>
      </c>
      <c r="K5" s="84">
        <v>4461</v>
      </c>
      <c r="L5" s="84" t="s">
        <v>254</v>
      </c>
      <c r="M5" s="38" t="s">
        <v>255</v>
      </c>
      <c r="N5" s="84">
        <v>6974</v>
      </c>
      <c r="O5" s="84" t="s">
        <v>256</v>
      </c>
      <c r="P5" s="84">
        <v>8354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351474621</v>
      </c>
      <c r="Z5" s="38" t="s">
        <v>263</v>
      </c>
      <c r="AA5" s="108" t="s">
        <v>268</v>
      </c>
      <c r="AB5" s="84">
        <v>42000</v>
      </c>
      <c r="AC5" s="108" t="s">
        <v>269</v>
      </c>
      <c r="AD5" s="84">
        <v>24</v>
      </c>
      <c r="AE5" s="84" t="s">
        <v>270</v>
      </c>
      <c r="AF5" s="84" t="s">
        <v>271</v>
      </c>
      <c r="AG5" s="108" t="s">
        <v>272</v>
      </c>
      <c r="AH5" s="84" t="s">
        <v>273</v>
      </c>
      <c r="AI5" s="108" t="s">
        <v>274</v>
      </c>
      <c r="AJ5" s="84">
        <v>2250</v>
      </c>
      <c r="AK5" s="84">
        <v>2250</v>
      </c>
      <c r="AL5" s="108" t="s">
        <v>275</v>
      </c>
      <c r="AM5" s="84">
        <v>37510.949999999997</v>
      </c>
      <c r="AN5" s="112">
        <v>11989.05</v>
      </c>
      <c r="AO5" s="112">
        <v>49500</v>
      </c>
      <c r="AP5" s="112">
        <v>4489.05</v>
      </c>
      <c r="AQ5" s="112">
        <v>143.94999999999999</v>
      </c>
      <c r="AR5" s="112">
        <v>4633</v>
      </c>
      <c r="AS5" s="112">
        <v>4489.05</v>
      </c>
      <c r="AT5" s="112">
        <v>143.94999999999999</v>
      </c>
      <c r="AU5" s="112">
        <v>4633</v>
      </c>
      <c r="AV5" s="84">
        <v>29</v>
      </c>
      <c r="AW5" s="84">
        <v>194</v>
      </c>
      <c r="AX5" s="84" t="s">
        <v>296</v>
      </c>
      <c r="AY5" s="108"/>
      <c r="AZ5" s="84"/>
      <c r="BA5" s="84"/>
      <c r="BB5" s="84" t="s">
        <v>276</v>
      </c>
      <c r="BC5" s="84" t="s">
        <v>145</v>
      </c>
      <c r="BD5" s="108"/>
      <c r="BE5" s="84">
        <v>0</v>
      </c>
      <c r="BF5" s="38" t="s">
        <v>259</v>
      </c>
      <c r="BG5" s="84" t="s">
        <v>283</v>
      </c>
      <c r="BH5" s="114" t="s">
        <v>285</v>
      </c>
      <c r="BI5" s="38" t="s">
        <v>110</v>
      </c>
      <c r="BJ5" s="85">
        <v>45945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4633</v>
      </c>
      <c r="BQ5" s="117" t="s">
        <v>202</v>
      </c>
      <c r="BR5" s="130" t="s">
        <v>298</v>
      </c>
    </row>
    <row r="6" spans="1:70" s="113" customFormat="1" ht="15" customHeight="1" x14ac:dyDescent="0.35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250</v>
      </c>
      <c r="G6" s="84" t="s">
        <v>251</v>
      </c>
      <c r="H6" s="38" t="s">
        <v>252</v>
      </c>
      <c r="I6" s="84">
        <v>4461</v>
      </c>
      <c r="J6" s="38" t="s">
        <v>253</v>
      </c>
      <c r="K6" s="84">
        <v>4461</v>
      </c>
      <c r="L6" s="84" t="s">
        <v>254</v>
      </c>
      <c r="M6" s="38" t="s">
        <v>255</v>
      </c>
      <c r="N6" s="84">
        <v>6974</v>
      </c>
      <c r="O6" s="84" t="s">
        <v>256</v>
      </c>
      <c r="P6" s="84">
        <v>385420</v>
      </c>
      <c r="Q6" s="38" t="s">
        <v>264</v>
      </c>
      <c r="R6" s="38" t="s">
        <v>258</v>
      </c>
      <c r="S6" s="84" t="s">
        <v>265</v>
      </c>
      <c r="T6" s="84" t="s">
        <v>265</v>
      </c>
      <c r="U6" s="84" t="s">
        <v>260</v>
      </c>
      <c r="V6" s="84" t="s">
        <v>261</v>
      </c>
      <c r="W6" s="84">
        <v>541</v>
      </c>
      <c r="X6" s="38" t="s">
        <v>266</v>
      </c>
      <c r="Y6" s="84">
        <v>353842058</v>
      </c>
      <c r="Z6" s="38" t="s">
        <v>267</v>
      </c>
      <c r="AA6" s="108" t="s">
        <v>277</v>
      </c>
      <c r="AB6" s="84">
        <v>42000</v>
      </c>
      <c r="AC6" s="108" t="s">
        <v>269</v>
      </c>
      <c r="AD6" s="84">
        <v>24</v>
      </c>
      <c r="AE6" s="84" t="s">
        <v>270</v>
      </c>
      <c r="AF6" s="84" t="s">
        <v>278</v>
      </c>
      <c r="AG6" s="108" t="s">
        <v>279</v>
      </c>
      <c r="AH6" s="84" t="s">
        <v>280</v>
      </c>
      <c r="AI6" s="108" t="s">
        <v>281</v>
      </c>
      <c r="AJ6" s="84">
        <v>2240</v>
      </c>
      <c r="AK6" s="84">
        <v>2240</v>
      </c>
      <c r="AL6" s="108" t="s">
        <v>282</v>
      </c>
      <c r="AM6" s="84">
        <v>33221.21</v>
      </c>
      <c r="AN6" s="112">
        <v>11578.79</v>
      </c>
      <c r="AO6" s="112">
        <v>44800</v>
      </c>
      <c r="AP6" s="112">
        <v>8778.7900000000009</v>
      </c>
      <c r="AQ6" s="112">
        <v>500.21</v>
      </c>
      <c r="AR6" s="112">
        <v>9279</v>
      </c>
      <c r="AS6" s="112">
        <v>4140.1099999999997</v>
      </c>
      <c r="AT6" s="112">
        <v>339.89</v>
      </c>
      <c r="AU6" s="112">
        <v>4480</v>
      </c>
      <c r="AV6" s="84">
        <v>22</v>
      </c>
      <c r="AW6" s="84">
        <v>40</v>
      </c>
      <c r="AX6" s="84" t="s">
        <v>297</v>
      </c>
      <c r="AY6" s="108"/>
      <c r="AZ6" s="84"/>
      <c r="BA6" s="84"/>
      <c r="BB6" s="84" t="s">
        <v>276</v>
      </c>
      <c r="BC6" s="84" t="s">
        <v>145</v>
      </c>
      <c r="BD6" s="108"/>
      <c r="BE6" s="84">
        <v>0</v>
      </c>
      <c r="BF6" s="38" t="s">
        <v>265</v>
      </c>
      <c r="BG6" s="84" t="s">
        <v>284</v>
      </c>
      <c r="BH6" s="114" t="s">
        <v>285</v>
      </c>
      <c r="BI6" s="38" t="s">
        <v>110</v>
      </c>
      <c r="BJ6" s="85">
        <v>45945</v>
      </c>
      <c r="BK6" s="84"/>
      <c r="BL6" s="38" t="s">
        <v>114</v>
      </c>
      <c r="BM6" s="115" t="s">
        <v>119</v>
      </c>
      <c r="BN6" s="116" t="s">
        <v>200</v>
      </c>
      <c r="BO6" s="84" t="s">
        <v>242</v>
      </c>
      <c r="BP6" s="84">
        <v>2240</v>
      </c>
      <c r="BQ6" s="117" t="s">
        <v>202</v>
      </c>
      <c r="BR6" s="130" t="s">
        <v>299</v>
      </c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Jay Kumar Gour</cp:lastModifiedBy>
  <cp:lastPrinted>2025-05-06T06:37:39Z</cp:lastPrinted>
  <dcterms:created xsi:type="dcterms:W3CDTF">2023-04-07T11:05:50Z</dcterms:created>
  <dcterms:modified xsi:type="dcterms:W3CDTF">2025-10-20T06:42:55Z</dcterms:modified>
</cp:coreProperties>
</file>