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DAPS/Karan Das/"/>
    </mc:Choice>
  </mc:AlternateContent>
  <xr:revisionPtr revIDLastSave="0" documentId="13_ncr:1_{EA41C10B-176E-496D-A875-143B8CD01B9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<sst xmlns="http://schemas.openxmlformats.org/spreadsheetml/2006/main" count="350" uniqueCount="294">
  <si>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</si>
  <si>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</si>
  <si>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</si>
  <si>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</si>
  <si>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</si>
  <si>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</si>
  <si>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</si>
  <si>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</si>
  <si>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</si>
  <si>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</si>
  <si>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</si>
  <si>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</si>
  <si>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</si>
  <si>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</si>
  <si>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</si>
  <si>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</si>
  <si>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</si>
  <si>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</si>
  <si>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</si>
  <si>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</si>
  <si>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</si>
  <si>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</si>
  <si>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</si>
  <si>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</si>
  <si>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</si>
  <si>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</si>
  <si>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</si>
  <si>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</si>
  <si>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</si>
  <si>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</si>
  <si>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</si>
  <si>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</si>
  <si>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</si>
  <si>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</si>
  <si>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</si>
  <si>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</si>
  <si>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</si>
  <si>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</si>
  <si>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</si>
  <si>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</si>
  <si>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</si>
  <si>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</si>
  <si>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</si>
  <si>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</si>
  <si>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</si>
  <si>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</si>
  <si>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</si>
  <si>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</si>
  <si>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</si>
  <si>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</si>
  <si>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</si>
  <si>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</si>
  <si>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</si>
  <si>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</si>
  <si>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</si>
  <si>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</si>
  <si>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</si>
  <si>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</si>
  <si>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</si>
  <si>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</si>
  <si>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</si>
  <si>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</si>
  <si>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</si>
  <si>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</si>
  <si>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</si>
  <si>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</si>
  <si>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</si>
  <si>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</si>
  <si>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</si>
  <si>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</si>
  <si>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</si>
  <si>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</si>
  <si>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</si>
  <si>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</si>
  <si>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</si>
  <si>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</si>
  <si>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</si>
  <si>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</si>
  <si>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</si>
  <si>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</si>
  <si>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</si>
  <si>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</si>
  <si>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</si>
  <si>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</si>
  <si>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</si>
  <si>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</si>
  <si>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</si>
  <si>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</si>
  <si>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</si>
  <si>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</si>
  <si>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</si>
  <si>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</si>
  <si>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</si>
  <si>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</si>
  <si>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</si>
  <si>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</si>
  <si>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</si>
  <si>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</si>
  <si>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</si>
  <si>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</si>
  <si>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</si>
  <si>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</si>
  <si>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</si>
  <si>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</si>
  <si>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</si>
  <si>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</si>
  <si>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</si>
  <si>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</si>
  <si>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</si>
  <si>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</si>
  <si>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</si>
  <si>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</si>
  <si>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</si>
  <si>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</si>
  <si>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</si>
  <si>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</si>
  <si>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</si>
  <si>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</si>
  <si>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</si>
  <si>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</si>
  <si>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</si>
  <si>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</si>
  <si>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</si>
  <si>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</si>
  <si>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</si>
  <si>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</si>
  <si>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</si>
  <si>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</si>
  <si>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</si>
  <si>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</si>
  <si>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</si>
  <si>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</si>
  <si>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</si>
  <si>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</si>
  <si>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</si>
  <si>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</si>
  <si>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</si>
  <si>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</si>
  <si>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</si>
  <si>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</si>
  <si>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</si>
  <si>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</si>
  <si>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</si>
  <si>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</si>
  <si>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</si>
  <si>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</si>
  <si>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</si>
  <si>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</si>
  <si>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</si>
  <si>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</si>
  <si>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</si>
  <si>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</si>
  <si>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</si>
  <si>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</si>
  <si>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</si>
  <si>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</si>
  <si>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</si>
  <si>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</si>
  <si>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</si>
  <si>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</si>
  <si>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</si>
  <si>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</si>
  <si>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</si>
  <si>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</si>
  <si>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</si>
  <si>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</si>
  <si>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</si>
  <si>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</si>
  <si>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</si>
  <si>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</si>
  <si>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</si>
  <si>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</si>
  <si>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</si>
  <si>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</si>
  <si>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</si>
  <si>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</si>
  <si>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</si>
  <si>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</si>
  <si>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</si>
  <si>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</si>
  <si>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</si>
  <si>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</si>
  <si>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</si>
  <si>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</si>
  <si>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</si>
  <si>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</si>
  <si>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</si>
  <si>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</si>
  <si>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</si>
  <si>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</si>
  <si>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</si>
  <si>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</si>
  <si>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</si>
  <si>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</si>
  <si>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</si>
  <si>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</si>
  <si>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</si>
  <si>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</si>
  <si>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</si>
  <si>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</si>
  <si>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</si>
  <si>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</si>
  <si>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</si>
  <si>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</si>
  <si>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</si>
  <si>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</si>
  <si>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</si>
  <si>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</si>
  <si>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</si>
  <si>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</si>
  <si>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</si>
  <si>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</si>
  <si>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</si>
  <si>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</si>
  <si>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</si>
  <si>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</si>
  <si>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</si>
  <si>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</si>
  <si>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</si>
  <si>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</si>
  <si>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</si>
  <si>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</si>
  <si>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</si>
  <si>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</si>
  <si>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</si>
  <si>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</si>
  <si>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</si>
  <si>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</si>
  <si>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</si>
  <si>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</si>
  <si>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</si>
  <si>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</si>
  <si>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</si>
  <si>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</si>
  <si>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</si>
  <si>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</si>
  <si>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</si>
  <si>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</si>
  <si>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</si>
  <si>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</si>
  <si>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</si>
  <si>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</si>
  <si>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</si>
  <si>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</si>
  <si>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</si>
  <si>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</si>
  <si>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</si>
  <si>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</si>
  <si>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</si>
  <si>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</si>
  <si>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</si>
  <si>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Champa</t>
  </si>
  <si>
    <t>Kota</t>
  </si>
  <si>
    <t>CH2746</t>
  </si>
  <si>
    <t>Gaurella</t>
  </si>
  <si>
    <t>HINDU</t>
  </si>
  <si>
    <t>Open</t>
  </si>
  <si>
    <t>SF0094145</t>
  </si>
  <si>
    <t>Hemchand Yadav</t>
  </si>
  <si>
    <t>Agriculture &amp; Farming</t>
  </si>
  <si>
    <t>SC</t>
  </si>
  <si>
    <t>Wed</t>
  </si>
  <si>
    <t>Andhiyarkhoh</t>
  </si>
  <si>
    <t>Andhiyarkhoh C2</t>
  </si>
  <si>
    <t>0</t>
  </si>
  <si>
    <t>31-Mar-2025</t>
  </si>
  <si>
    <t>Unnati</t>
  </si>
  <si>
    <t>Andhiyarkhoh C2 Harrrri1</t>
  </si>
  <si>
    <t>1.99 Yrs</t>
  </si>
  <si>
    <t>&lt;= 2 Years</t>
  </si>
  <si>
    <t>18 Oct 2023</t>
  </si>
  <si>
    <t>08-Oct-2025</t>
  </si>
  <si>
    <t>01-May-2024</t>
  </si>
  <si>
    <t>12-Jun-2024</t>
  </si>
  <si>
    <t>SSF4729864</t>
  </si>
  <si>
    <t>ARATI TANDIA</t>
  </si>
  <si>
    <t>02 : 15 PM  Sunday 12 Oct 25</t>
  </si>
  <si>
    <t>Tulasiram Rajak/SF0007638</t>
  </si>
  <si>
    <t>Sourabh Kumar Jain/SF0010374</t>
  </si>
  <si>
    <t>Deependra Shrivastava/SF0002115</t>
  </si>
  <si>
    <t>Karan das</t>
  </si>
  <si>
    <t>SF0069776</t>
  </si>
  <si>
    <t>Loan officer</t>
  </si>
  <si>
    <t>Omesh kumar sahu/SF0068476</t>
  </si>
  <si>
    <t>Borrower paid  EMI of Rs. 2690/- on date 12-Mar-25 But LO  Karan das/SF0069776 did not posted the collected amount</t>
  </si>
  <si>
    <t>Borrower paid  EMI of Rs. 2690/- on date 09-Apr-25 But LO  Karan das/SF0069776 did not posted the collected amount</t>
  </si>
  <si>
    <t>Borrower paid  EMI of Rs. 2690/- on date 14-May-25 But LO  Karan das/SF0069776 did not posted the collected amount</t>
  </si>
  <si>
    <t>Borrower paid 3 EMI of Rs. 2690/- on dates 12-Mar-25,09-Apr-25,14-May-25 But LO  Karan das/SF0069776 did not posted the collected amount</t>
  </si>
  <si>
    <t>Terminated</t>
  </si>
  <si>
    <t>Complaint Not Lodged</t>
  </si>
  <si>
    <t>FN25-26-02565</t>
  </si>
  <si>
    <t>Completed-Report Submitted</t>
  </si>
  <si>
    <t>Field Observation
As per the complaint, the Internal Audit team verified the field and observed that Loan officer Karan Das/SF0069776 had embezzled 1 Borrower's Loan Instalments amount total of Rs.8070/-.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</si>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</sst>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Aptos Narrow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34" fillId="0" borderId="1" xfId="17" applyFont="1" applyBorder="1" applyProtection="1">
      <protection locked="0"/>
    </xf>
    <xf numFmtId="167" fontId="34" fillId="0" borderId="1" xfId="15" applyNumberFormat="1" applyFon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CH2746</v>
      </c>
      <c r="D5" s="63" t="str">
        <f>IF('Physical Cash at Safe'!D28="Yes", 'Physical Cash at Safe'!B4, 'Borrower Wise Details'!C5)</f>
        <v>Gaurella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132">
        <v>45930</v>
      </c>
      <c r="H5" s="107" t="s">
        <v>293</v>
      </c>
      <c r="I5" s="61">
        <v>45931</v>
      </c>
      <c r="J5" s="74" t="str">
        <f>IF('Physical Cash at Safe'!D28="Yes",'Physical Cash at Safe'!E28,IF('Borrower Wise Details'!D5&lt;&gt;"",'Borrower Wise Details'!D5,""))</f>
        <v>FN25-26-02565</v>
      </c>
      <c r="K5" s="81">
        <v>1</v>
      </c>
      <c r="L5" s="82">
        <v>8070</v>
      </c>
      <c r="M5" s="82">
        <v>0</v>
      </c>
      <c r="N5" s="82" t="s">
        <v>277</v>
      </c>
      <c r="O5" s="82" t="s">
        <v>278</v>
      </c>
      <c r="P5" s="82" t="s">
        <v>247</v>
      </c>
      <c r="Q5" s="82" t="s">
        <v>279</v>
      </c>
      <c r="R5" s="75" t="str">
        <f>IF('Physical Cash at Safe'!$D$28="Yes", 'Physical Cash at Safe'!$A$28, IF('Borrower Wise Details'!F5&lt;&gt;"", 'Borrower Wise Details'!F5, ""))</f>
        <v>Karan das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SF0069776</v>
      </c>
      <c r="U5" s="77" t="s">
        <v>288</v>
      </c>
      <c r="V5" s="61">
        <v>45897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291</v>
      </c>
      <c r="Z5" s="61">
        <v>45942</v>
      </c>
      <c r="AA5" s="61">
        <v>45942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8070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8070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45946</v>
      </c>
      <c r="AH5" s="70" t="s">
        <v>292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4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CH2746</v>
      </c>
      <c r="C5" s="50" t="str">
        <f>IF('Fraud Investigation Report'!D5="", "", 'Fraud Investigation Report'!D5)</f>
        <v>Gaurella</v>
      </c>
      <c r="D5" s="68" t="str">
        <f>IF(OR('Fraud Investigation Report'!R5="", 'Fraud Investigation Report'!R5=0), "", 'Fraud Investigation Report'!R5)</f>
        <v>Karan das</v>
      </c>
      <c r="E5" s="68" t="str">
        <f>IF(OR('Fraud Investigation Report'!T5="", 'Fraud Investigation Report'!T5=0), "", 'Fraud Investigation Report'!T5)</f>
        <v>SF0069776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8070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8070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8070</v>
      </c>
      <c r="Q5" s="49"/>
      <c r="R5" s="84" t="s">
        <v>289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36" sqref="D36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221</v>
      </c>
      <c r="B34" s="38"/>
      <c r="C34" s="39" t="s">
        <v>222</v>
      </c>
      <c r="D34" s="136"/>
      <c r="E34" s="137"/>
    </row>
    <row r="35" spans="1:5" ht="27.6" x14ac:dyDescent="0.3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3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7" sqref="A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CH2746</v>
      </c>
      <c r="C5" s="119" t="str">
        <f>IF('Loan Outstanding Report'!$H$5="", "", 'Loan Outstanding Report'!$H$5)</f>
        <v>Gaurella</v>
      </c>
      <c r="D5" s="131" t="s">
        <v>290</v>
      </c>
      <c r="E5" s="65">
        <v>45942</v>
      </c>
      <c r="F5" s="38" t="s">
        <v>280</v>
      </c>
      <c r="G5" s="49" t="s">
        <v>281</v>
      </c>
      <c r="H5" s="49" t="s">
        <v>282</v>
      </c>
      <c r="I5" s="120" t="s">
        <v>263</v>
      </c>
      <c r="J5" s="120" t="s">
        <v>274</v>
      </c>
      <c r="K5" s="120" t="s">
        <v>275</v>
      </c>
      <c r="L5" s="11">
        <v>356607274</v>
      </c>
      <c r="M5" s="65" t="s">
        <v>272</v>
      </c>
      <c r="N5" s="124">
        <v>40000</v>
      </c>
      <c r="O5" s="124">
        <v>2690</v>
      </c>
      <c r="P5" s="121" t="s">
        <v>139</v>
      </c>
      <c r="Q5" s="80">
        <v>45728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202</v>
      </c>
      <c r="W5" s="122" t="s">
        <v>284</v>
      </c>
    </row>
    <row r="6" spans="1:23" ht="25.05" customHeight="1" x14ac:dyDescent="0.3">
      <c r="A6" s="64">
        <v>2</v>
      </c>
      <c r="B6" s="60" t="str">
        <f>IF(J6&lt;&gt;"", $B$5, "")</f>
        <v>CH2746</v>
      </c>
      <c r="C6" s="119" t="str">
        <f>IF(J6&lt;&gt;"", $C$5, "")</f>
        <v>Gaurella</v>
      </c>
      <c r="D6" s="41" t="str">
        <f>IF(J6&lt;&gt;"", $D$5, "")</f>
        <v>FN25-26-02565</v>
      </c>
      <c r="E6" s="65">
        <v>45942</v>
      </c>
      <c r="F6" s="38" t="str">
        <f>IF(J6&lt;&gt;"", $F$5, "")</f>
        <v>Karan das</v>
      </c>
      <c r="G6" s="49" t="str">
        <f>IF(J6&lt;&gt;"", $G$5, "")</f>
        <v>SF0069776</v>
      </c>
      <c r="H6" s="49" t="str">
        <f>IF(J6&lt;&gt;"", $H$5, "")</f>
        <v>Loan officer</v>
      </c>
      <c r="I6" s="120" t="s">
        <v>263</v>
      </c>
      <c r="J6" s="120" t="s">
        <v>274</v>
      </c>
      <c r="K6" s="120" t="s">
        <v>275</v>
      </c>
      <c r="L6" s="11">
        <v>356607274</v>
      </c>
      <c r="M6" s="65" t="s">
        <v>272</v>
      </c>
      <c r="N6" s="124">
        <v>40000</v>
      </c>
      <c r="O6" s="124">
        <v>2690</v>
      </c>
      <c r="P6" s="121" t="s">
        <v>139</v>
      </c>
      <c r="Q6" s="80">
        <v>45756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202</v>
      </c>
      <c r="W6" s="122" t="s">
        <v>285</v>
      </c>
    </row>
    <row r="7" spans="1:23" ht="25.05" customHeight="1" x14ac:dyDescent="0.3">
      <c r="A7" s="64">
        <v>3</v>
      </c>
      <c r="B7" s="60" t="str">
        <f t="shared" ref="B7:B70" si="2">IF(J7&lt;&gt;"", $B$5, "")</f>
        <v>CH2746</v>
      </c>
      <c r="C7" s="119" t="str">
        <f t="shared" ref="C7:C70" si="3">IF(J7&lt;&gt;"", $C$5, "")</f>
        <v>Gaurella</v>
      </c>
      <c r="D7" s="41" t="str">
        <f t="shared" ref="D7:D70" si="4">IF(J7&lt;&gt;"", $D$5, "")</f>
        <v>FN25-26-02565</v>
      </c>
      <c r="E7" s="65">
        <v>45942</v>
      </c>
      <c r="F7" s="38" t="str">
        <f t="shared" ref="F7:F70" si="5">IF(J7&lt;&gt;"", $F$5, "")</f>
        <v>Karan das</v>
      </c>
      <c r="G7" s="49" t="str">
        <f t="shared" ref="G7:G70" si="6">IF(J7&lt;&gt;"", $G$5, "")</f>
        <v>SF0069776</v>
      </c>
      <c r="H7" s="49" t="str">
        <f t="shared" ref="H7:H70" si="7">IF(J7&lt;&gt;"", $H$5, "")</f>
        <v>Loan officer</v>
      </c>
      <c r="I7" s="120" t="s">
        <v>263</v>
      </c>
      <c r="J7" s="120" t="s">
        <v>274</v>
      </c>
      <c r="K7" s="120" t="s">
        <v>275</v>
      </c>
      <c r="L7" s="11">
        <v>356607274</v>
      </c>
      <c r="M7" s="65" t="s">
        <v>272</v>
      </c>
      <c r="N7" s="124">
        <v>40000</v>
      </c>
      <c r="O7" s="124">
        <v>2690</v>
      </c>
      <c r="P7" s="121" t="s">
        <v>139</v>
      </c>
      <c r="Q7" s="80">
        <v>45791</v>
      </c>
      <c r="R7" s="124">
        <v>2690</v>
      </c>
      <c r="S7" s="124">
        <v>0</v>
      </c>
      <c r="T7" s="124">
        <v>0</v>
      </c>
      <c r="U7" s="125">
        <f t="shared" si="1"/>
        <v>2690</v>
      </c>
      <c r="V7" s="117" t="s">
        <v>202</v>
      </c>
      <c r="W7" s="122" t="s">
        <v>286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30">
        <v>45942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45942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 t="s">
        <v>276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26911</v>
      </c>
      <c r="J5" s="38" t="s">
        <v>262</v>
      </c>
      <c r="K5" s="84">
        <v>26911</v>
      </c>
      <c r="L5" s="84" t="s">
        <v>257</v>
      </c>
      <c r="M5" s="38" t="s">
        <v>258</v>
      </c>
      <c r="N5" s="84">
        <v>402721</v>
      </c>
      <c r="O5" s="84" t="s">
        <v>263</v>
      </c>
      <c r="P5" s="84">
        <v>604639</v>
      </c>
      <c r="Q5" s="38" t="s">
        <v>267</v>
      </c>
      <c r="R5" s="38" t="s">
        <v>266</v>
      </c>
      <c r="S5" s="84" t="s">
        <v>274</v>
      </c>
      <c r="T5" s="84" t="s">
        <v>274</v>
      </c>
      <c r="U5" s="84" t="s">
        <v>260</v>
      </c>
      <c r="V5" s="84" t="s">
        <v>255</v>
      </c>
      <c r="W5" s="84">
        <v>0</v>
      </c>
      <c r="X5" s="38" t="s">
        <v>259</v>
      </c>
      <c r="Y5" s="84">
        <v>356607274</v>
      </c>
      <c r="Z5" s="38" t="s">
        <v>275</v>
      </c>
      <c r="AA5" s="108" t="s">
        <v>272</v>
      </c>
      <c r="AB5" s="84">
        <v>40000</v>
      </c>
      <c r="AC5" s="108" t="s">
        <v>261</v>
      </c>
      <c r="AD5" s="84">
        <v>18</v>
      </c>
      <c r="AE5" s="84" t="s">
        <v>264</v>
      </c>
      <c r="AF5" s="84" t="s">
        <v>268</v>
      </c>
      <c r="AG5" s="108" t="s">
        <v>270</v>
      </c>
      <c r="AH5" s="84" t="s">
        <v>269</v>
      </c>
      <c r="AI5" s="108" t="s">
        <v>273</v>
      </c>
      <c r="AJ5" s="84">
        <v>2690</v>
      </c>
      <c r="AK5" s="84">
        <v>2690</v>
      </c>
      <c r="AL5" s="108" t="s">
        <v>271</v>
      </c>
      <c r="AM5" s="84">
        <v>29453.94</v>
      </c>
      <c r="AN5" s="112">
        <v>8206.06</v>
      </c>
      <c r="AO5" s="112">
        <v>37660</v>
      </c>
      <c r="AP5" s="112">
        <v>10546.06</v>
      </c>
      <c r="AQ5" s="112">
        <v>587.94000000000005</v>
      </c>
      <c r="AR5" s="112">
        <v>11134</v>
      </c>
      <c r="AS5" s="112">
        <v>7554.76</v>
      </c>
      <c r="AT5" s="112">
        <v>515.24</v>
      </c>
      <c r="AU5" s="112">
        <v>8070</v>
      </c>
      <c r="AV5" s="84">
        <v>17</v>
      </c>
      <c r="AW5" s="84">
        <v>17</v>
      </c>
      <c r="AX5" s="84"/>
      <c r="AY5" s="108"/>
      <c r="AZ5" s="84"/>
      <c r="BA5" s="84"/>
      <c r="BB5" s="84" t="s">
        <v>256</v>
      </c>
      <c r="BC5" s="84" t="s">
        <v>145</v>
      </c>
      <c r="BD5" s="108" t="s">
        <v>265</v>
      </c>
      <c r="BE5" s="84">
        <v>40000</v>
      </c>
      <c r="BF5" s="38">
        <v>40000</v>
      </c>
      <c r="BG5" s="84"/>
      <c r="BH5" s="114" t="s">
        <v>283</v>
      </c>
      <c r="BI5" s="38" t="s">
        <v>110</v>
      </c>
      <c r="BJ5" s="85"/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8070</v>
      </c>
      <c r="BQ5" s="117" t="s">
        <v>202</v>
      </c>
      <c r="BR5" s="118" t="s">
        <v>287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2025-10-17T06:58:52Z</dcterms:modified>
</cp:coreProperties>
</file>