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Shevgaon Branch\Oct-2025\Pankaj Namdev Borude\"/>
    </mc:Choice>
  </mc:AlternateContent>
  <xr:revisionPtr revIDLastSave="0" documentId="13_ncr:1_{4EEA892A-3F9B-45A1-BBA9-B47C140903E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<sst xmlns="http://schemas.openxmlformats.org/spreadsheetml/2006/main" count="348" uniqueCount="295">
  <si>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</si>
  <si>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</si>
  <si>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</si>
  <si>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</si>
  <si>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</si>
  <si>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</si>
  <si>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</si>
  <si>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</si>
  <si>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</si>
  <si>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</si>
  <si>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</si>
  <si>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</si>
  <si>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</si>
  <si>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</si>
  <si>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</si>
  <si>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</si>
  <si>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</si>
  <si>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</si>
  <si>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</si>
  <si>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</si>
  <si>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</si>
  <si>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</si>
  <si>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</si>
  <si>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</si>
  <si>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</si>
  <si>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</si>
  <si>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</si>
  <si>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</si>
  <si>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</si>
  <si>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</si>
  <si>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</si>
  <si>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</si>
  <si>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</si>
  <si>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</si>
  <si>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</si>
  <si>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</si>
  <si>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</si>
  <si>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</si>
  <si>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</si>
  <si>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</si>
  <si>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</si>
  <si>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</si>
  <si>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</si>
  <si>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</si>
  <si>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</si>
  <si>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</si>
  <si>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</si>
  <si>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</si>
  <si>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</si>
  <si>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</si>
  <si>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</si>
  <si>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</si>
  <si>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</si>
  <si>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</si>
  <si>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</si>
  <si>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</si>
  <si>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</si>
  <si>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</si>
  <si>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</si>
  <si>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</si>
  <si>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</si>
  <si>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</si>
  <si>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</si>
  <si>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</si>
  <si>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</si>
  <si>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</si>
  <si>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</si>
  <si>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</si>
  <si>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</si>
  <si>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</si>
  <si>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</si>
  <si>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</si>
  <si>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</si>
  <si>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</si>
  <si>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</si>
  <si>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</si>
  <si>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</si>
  <si>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</si>
  <si>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</si>
  <si>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</si>
  <si>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</si>
  <si>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</si>
  <si>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</si>
  <si>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</si>
  <si>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</si>
  <si>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</si>
  <si>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</si>
  <si>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</si>
  <si>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</si>
  <si>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</si>
  <si>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</si>
  <si>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</si>
  <si>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</si>
  <si>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</si>
  <si>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</si>
  <si>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</si>
  <si>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</si>
  <si>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</si>
  <si>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</si>
  <si>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</si>
  <si>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</si>
  <si>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</si>
  <si>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</si>
  <si>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</si>
  <si>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</si>
  <si>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</si>
  <si>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</si>
  <si>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</si>
  <si>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</si>
  <si>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</si>
  <si>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</si>
  <si>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</si>
  <si>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</si>
  <si>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</si>
  <si>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</si>
  <si>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</si>
  <si>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</si>
  <si>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</si>
  <si>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</si>
  <si>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</si>
  <si>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</si>
  <si>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</si>
  <si>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</si>
  <si>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</si>
  <si>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</si>
  <si>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</si>
  <si>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</si>
  <si>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</si>
  <si>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</si>
  <si>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</si>
  <si>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</si>
  <si>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</si>
  <si>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</si>
  <si>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</si>
  <si>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</si>
  <si>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</si>
  <si>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</si>
  <si>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</si>
  <si>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</si>
  <si>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</si>
  <si>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</si>
  <si>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</si>
  <si>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</si>
  <si>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</si>
  <si>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</si>
  <si>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</si>
  <si>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</si>
  <si>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</si>
  <si>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</si>
  <si>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</si>
  <si>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</si>
  <si>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</si>
  <si>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</si>
  <si>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</si>
  <si>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</si>
  <si>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</si>
  <si>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</si>
  <si>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</si>
  <si>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</si>
  <si>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</si>
  <si>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</si>
  <si>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</si>
  <si>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</si>
  <si>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</si>
  <si>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</si>
  <si>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</si>
  <si>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</si>
  <si>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</si>
  <si>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</si>
  <si>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</si>
  <si>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</si>
  <si>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</si>
  <si>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</si>
  <si>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</si>
  <si>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</si>
  <si>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</si>
  <si>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</si>
  <si>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</si>
  <si>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</si>
  <si>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</si>
  <si>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</si>
  <si>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</si>
  <si>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</si>
  <si>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</si>
  <si>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</si>
  <si>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</si>
  <si>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</si>
  <si>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</si>
  <si>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</si>
  <si>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</si>
  <si>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</si>
  <si>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</si>
  <si>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</si>
  <si>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</si>
  <si>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</si>
  <si>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</si>
  <si>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</si>
  <si>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</si>
  <si>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</si>
  <si>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</si>
  <si>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</si>
  <si>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</si>
  <si>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</si>
  <si>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</si>
  <si>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</si>
  <si>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</si>
  <si>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</si>
  <si>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</si>
  <si>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</si>
  <si>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</si>
  <si>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</si>
  <si>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</si>
  <si>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</si>
  <si>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</si>
  <si>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</si>
  <si>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</si>
  <si>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</si>
  <si>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</si>
  <si>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</si>
  <si>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</si>
  <si>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</si>
  <si>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</si>
  <si>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</si>
  <si>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</si>
  <si>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</si>
  <si>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</si>
  <si>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</si>
  <si>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</si>
  <si>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</si>
  <si>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</si>
  <si>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</si>
  <si>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</si>
  <si>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</si>
  <si>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</si>
  <si>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</si>
  <si>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</si>
  <si>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</si>
  <si>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</si>
  <si>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</si>
  <si>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</si>
  <si>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</si>
  <si>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</si>
  <si>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</si>
  <si>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</si>
  <si>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</si>
  <si>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</si>
  <si>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HINDU</t>
  </si>
  <si>
    <t>Agriculture &amp; Farming</t>
  </si>
  <si>
    <t>BC</t>
  </si>
  <si>
    <t>Chetana</t>
  </si>
  <si>
    <t>Mon</t>
  </si>
  <si>
    <t>Open</t>
  </si>
  <si>
    <t>&gt; 2 to 4 Years</t>
  </si>
  <si>
    <t>31-60</t>
  </si>
  <si>
    <t>No SVP</t>
  </si>
  <si>
    <t>Branch Manager</t>
  </si>
  <si>
    <t>Dual Staff</t>
  </si>
  <si>
    <t>Available &amp; Updated</t>
  </si>
  <si>
    <t>Pune</t>
  </si>
  <si>
    <t>Jamkhed</t>
  </si>
  <si>
    <t>MR2838</t>
  </si>
  <si>
    <t>Shevgaon</t>
  </si>
  <si>
    <t>SF0095729</t>
  </si>
  <si>
    <t>Mahesh Baliram Pawar</t>
  </si>
  <si>
    <t>627612</t>
  </si>
  <si>
    <t>627612 Gorii1</t>
  </si>
  <si>
    <t>CID951376203248</t>
  </si>
  <si>
    <t>SINDHU GANESH KEKAN</t>
  </si>
  <si>
    <t>17-Nov-2023</t>
  </si>
  <si>
    <t>3.67 Yrs</t>
  </si>
  <si>
    <t>12 Feb 2022</t>
  </si>
  <si>
    <t>01-Jan-2024</t>
  </si>
  <si>
    <t>01-Sep-2025</t>
  </si>
  <si>
    <t>31-Mar-2025</t>
  </si>
  <si>
    <t>8308428262</t>
  </si>
  <si>
    <t>Yogesh Ghodkhe</t>
  </si>
  <si>
    <t>SF0060269</t>
  </si>
  <si>
    <t>Credit assistant</t>
  </si>
  <si>
    <t>Credit Assistant</t>
  </si>
  <si>
    <t>Pankaj Namdev Borude</t>
  </si>
  <si>
    <t>SF0082100</t>
  </si>
  <si>
    <t>CSS</t>
  </si>
  <si>
    <t>Rahul Viadya/SF0035054</t>
  </si>
  <si>
    <t>Bhiku Bapurao Jadhav/SF0092363</t>
  </si>
  <si>
    <t>Aniket Ajit Chiparge/SF0097792</t>
  </si>
  <si>
    <t>Absconding</t>
  </si>
  <si>
    <t>Completed-Report Submitted</t>
  </si>
  <si>
    <t>No Action Taken</t>
  </si>
  <si>
    <t>As per the Loan card borrower SINDHU GANESH KEKAN/353642481, paid EMI of Rs 2780/- on 4 Mar 2024 to CA Pankaj Namdev Borude/SF0082100.
But CA Pankaj did not post on the FIMO.</t>
  </si>
  <si>
    <t>FN25-26-02579</t>
  </si>
  <si>
    <t>During the post-investigation, it was found that the Credit Assistant  Borrower EMIs were collected of Rs 2780/- on 4 Mar 2024. Still, the entry was not posted in FIMO.
Total Fraud Amount of Rs. 2780/-
Net Fraud Amount of Rs. 2780/-</t>
  </si>
  <si>
    <t>Pramod Joshi/SF0055589</t>
  </si>
  <si>
    <t>Form Date :16 Oct 2025</t>
  </si>
  <si>
    <t>To Date : 16 Oct 2025</t>
  </si>
  <si>
    <t>Reporting Time : 7:45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</si>
</sst>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MR2838</v>
      </c>
      <c r="D5" s="63" t="str">
        <f>IF('Physical Cash at Safe'!D28="Yes", 'Physical Cash at Safe'!B4, 'Borrower Wise Details'!C5)</f>
        <v>Shevgaon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45946</v>
      </c>
      <c r="H5" s="107" t="s">
        <v>281</v>
      </c>
      <c r="I5" s="61">
        <v>45946</v>
      </c>
      <c r="J5" s="74" t="str">
        <f>IF('Physical Cash at Safe'!D28="Yes",'Physical Cash at Safe'!E28,IF('Borrower Wise Details'!D5&lt;&gt;"",'Borrower Wise Details'!D5,""))</f>
        <v>FN25-26-02579</v>
      </c>
      <c r="K5" s="81">
        <v>1</v>
      </c>
      <c r="L5" s="82">
        <v>2780</v>
      </c>
      <c r="M5" s="82">
        <v>0</v>
      </c>
      <c r="N5" s="82" t="s">
        <v>282</v>
      </c>
      <c r="O5" s="82" t="s">
        <v>283</v>
      </c>
      <c r="P5" s="82" t="s">
        <v>284</v>
      </c>
      <c r="Q5" s="82" t="s">
        <v>254</v>
      </c>
      <c r="R5" s="75" t="str">
        <f>IF('Physical Cash at Safe'!$D$28="Yes", 'Physical Cash at Safe'!$A$28, IF('Borrower Wise Details'!F5&lt;&gt;"", 'Borrower Wise Details'!F5, ""))</f>
        <v>Pankaj Namdev Borude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SF0082100</v>
      </c>
      <c r="U5" s="77" t="s">
        <v>285</v>
      </c>
      <c r="V5" s="61">
        <v>45429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45946</v>
      </c>
      <c r="AA5" s="61">
        <v>45581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290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MR2838</v>
      </c>
      <c r="C5" s="50" t="str">
        <f>IF('Fraud Investigation Report'!D5="", "", 'Fraud Investigation Report'!D5)</f>
        <v>Shevgaon</v>
      </c>
      <c r="D5" s="68" t="str">
        <f>IF(OR('Fraud Investigation Report'!R5="", 'Fraud Investigation Report'!R5=0), "", 'Fraud Investigation Report'!R5)</f>
        <v>Pankaj Namdev Borude</v>
      </c>
      <c r="E5" s="68" t="str">
        <f>IF(OR('Fraud Investigation Report'!T5="", 'Fraud Investigation Report'!T5=0), "", 'Fraud Investigation Report'!T5)</f>
        <v>SF0082100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FN25-26-02579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4" activePane="bottomLeft" state="frozen"/>
      <selection pane="bottomLeft" activeCell="B11" sqref="B1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261</v>
      </c>
      <c r="C4" s="41" t="s">
        <v>259</v>
      </c>
      <c r="D4" s="41" t="s">
        <v>258</v>
      </c>
      <c r="E4" s="41" t="s">
        <v>258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45946</v>
      </c>
      <c r="C6" s="18">
        <v>45945</v>
      </c>
      <c r="D6" s="18">
        <v>45946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27</v>
      </c>
      <c r="C11" s="23">
        <f>B11*A11</f>
        <v>13500</v>
      </c>
      <c r="D11" s="25">
        <v>27</v>
      </c>
      <c r="E11" s="23">
        <f t="shared" ref="E11:E17" si="0">D11*A11</f>
        <v>13500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14</v>
      </c>
      <c r="C18" s="23">
        <f>B18</f>
        <v>14</v>
      </c>
      <c r="D18" s="27">
        <v>14</v>
      </c>
      <c r="E18" s="28">
        <f>D18</f>
        <v>14</v>
      </c>
    </row>
    <row r="19" spans="1:5" ht="14.4" x14ac:dyDescent="0.3">
      <c r="A19" s="29"/>
      <c r="B19" s="30" t="s">
        <v>76</v>
      </c>
      <c r="C19" s="31">
        <f>SUM(C10:C18)</f>
        <v>14944</v>
      </c>
      <c r="D19" s="30" t="s">
        <v>76</v>
      </c>
      <c r="E19" s="31">
        <f>SUM(E10:E18)</f>
        <v>14944</v>
      </c>
    </row>
    <row r="20" spans="1:5" ht="30" customHeight="1" x14ac:dyDescent="0.3">
      <c r="A20" s="145" t="s">
        <v>97</v>
      </c>
      <c r="B20" s="146"/>
      <c r="C20" s="32">
        <v>14944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256</v>
      </c>
      <c r="C32" s="37" t="s">
        <v>82</v>
      </c>
      <c r="D32" s="155" t="s">
        <v>257</v>
      </c>
      <c r="E32" s="156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7.6" x14ac:dyDescent="0.3">
      <c r="A34" s="39" t="s">
        <v>217</v>
      </c>
      <c r="B34" s="38" t="s">
        <v>275</v>
      </c>
      <c r="C34" s="39" t="s">
        <v>218</v>
      </c>
      <c r="D34" s="151" t="s">
        <v>262</v>
      </c>
      <c r="E34" s="152"/>
    </row>
    <row r="35" spans="1:5" ht="27.6" x14ac:dyDescent="0.3">
      <c r="A35" s="39" t="s">
        <v>219</v>
      </c>
      <c r="B35" s="38" t="s">
        <v>276</v>
      </c>
      <c r="C35" s="39" t="s">
        <v>221</v>
      </c>
      <c r="D35" s="151" t="s">
        <v>263</v>
      </c>
      <c r="E35" s="152"/>
    </row>
    <row r="36" spans="1:5" ht="25.5" customHeight="1" x14ac:dyDescent="0.3">
      <c r="A36" s="39" t="s">
        <v>220</v>
      </c>
      <c r="B36" s="38" t="s">
        <v>255</v>
      </c>
      <c r="C36" s="39" t="s">
        <v>222</v>
      </c>
      <c r="D36" s="153" t="s">
        <v>277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V4" sqref="V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MR2838</v>
      </c>
      <c r="C5" s="119" t="str">
        <f>IF('Loan Outstanding Report'!$H$5="", "", 'Loan Outstanding Report'!$H$5)</f>
        <v>Shevgaon</v>
      </c>
      <c r="D5" s="41" t="s">
        <v>289</v>
      </c>
      <c r="E5" s="65">
        <v>45946</v>
      </c>
      <c r="F5" s="38" t="s">
        <v>279</v>
      </c>
      <c r="G5" s="49" t="s">
        <v>280</v>
      </c>
      <c r="H5" s="49" t="s">
        <v>278</v>
      </c>
      <c r="I5" s="120" t="s">
        <v>264</v>
      </c>
      <c r="J5" s="120" t="s">
        <v>266</v>
      </c>
      <c r="K5" s="120" t="s">
        <v>267</v>
      </c>
      <c r="L5" s="11">
        <v>353642481</v>
      </c>
      <c r="M5" s="65" t="s">
        <v>268</v>
      </c>
      <c r="N5" s="124">
        <v>52000</v>
      </c>
      <c r="O5" s="124">
        <v>2780</v>
      </c>
      <c r="P5" s="121" t="s">
        <v>139</v>
      </c>
      <c r="Q5" s="80">
        <v>45355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 t="s">
        <v>288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F4" sqref="F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292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293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294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258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117148</v>
      </c>
      <c r="J5" s="38" t="s">
        <v>261</v>
      </c>
      <c r="K5" s="84">
        <v>117148</v>
      </c>
      <c r="L5" s="84" t="s">
        <v>262</v>
      </c>
      <c r="M5" s="38" t="s">
        <v>263</v>
      </c>
      <c r="N5" s="84">
        <v>203090</v>
      </c>
      <c r="O5" s="84" t="s">
        <v>264</v>
      </c>
      <c r="P5" s="84">
        <v>487071</v>
      </c>
      <c r="Q5" s="38" t="s">
        <v>265</v>
      </c>
      <c r="R5" s="38" t="s">
        <v>249</v>
      </c>
      <c r="S5" s="84" t="s">
        <v>266</v>
      </c>
      <c r="T5" s="84" t="s">
        <v>266</v>
      </c>
      <c r="U5" s="84" t="s">
        <v>248</v>
      </c>
      <c r="V5" s="84" t="s">
        <v>246</v>
      </c>
      <c r="W5" s="84">
        <v>541</v>
      </c>
      <c r="X5" s="38" t="s">
        <v>247</v>
      </c>
      <c r="Y5" s="84">
        <v>353642481</v>
      </c>
      <c r="Z5" s="38" t="s">
        <v>267</v>
      </c>
      <c r="AA5" s="108" t="s">
        <v>268</v>
      </c>
      <c r="AB5" s="84">
        <v>52000</v>
      </c>
      <c r="AC5" s="108" t="s">
        <v>250</v>
      </c>
      <c r="AD5" s="84">
        <v>24</v>
      </c>
      <c r="AE5" s="84">
        <v>2</v>
      </c>
      <c r="AF5" s="84" t="s">
        <v>269</v>
      </c>
      <c r="AG5" s="108" t="s">
        <v>270</v>
      </c>
      <c r="AH5" s="84" t="s">
        <v>252</v>
      </c>
      <c r="AI5" s="108" t="s">
        <v>271</v>
      </c>
      <c r="AJ5" s="84">
        <v>2780</v>
      </c>
      <c r="AK5" s="84">
        <v>2780</v>
      </c>
      <c r="AL5" s="108" t="s">
        <v>272</v>
      </c>
      <c r="AM5" s="84">
        <v>41530.1</v>
      </c>
      <c r="AN5" s="112">
        <v>15169.9</v>
      </c>
      <c r="AO5" s="112">
        <v>56700</v>
      </c>
      <c r="AP5" s="112">
        <v>10469.9</v>
      </c>
      <c r="AQ5" s="112">
        <v>399.1</v>
      </c>
      <c r="AR5" s="112">
        <v>10869</v>
      </c>
      <c r="AS5" s="112">
        <v>4249.28</v>
      </c>
      <c r="AT5" s="112">
        <v>210.72</v>
      </c>
      <c r="AU5" s="112">
        <v>4460</v>
      </c>
      <c r="AV5" s="84">
        <v>22</v>
      </c>
      <c r="AW5" s="84">
        <v>44</v>
      </c>
      <c r="AX5" s="84" t="s">
        <v>253</v>
      </c>
      <c r="AY5" s="108"/>
      <c r="AZ5" s="84"/>
      <c r="BA5" s="84"/>
      <c r="BB5" s="84" t="s">
        <v>251</v>
      </c>
      <c r="BC5" s="84"/>
      <c r="BD5" s="108" t="s">
        <v>273</v>
      </c>
      <c r="BE5" s="84">
        <v>52000</v>
      </c>
      <c r="BF5" s="38" t="s">
        <v>266</v>
      </c>
      <c r="BG5" s="84" t="s">
        <v>274</v>
      </c>
      <c r="BH5" s="114" t="s">
        <v>291</v>
      </c>
      <c r="BI5" s="38" t="s">
        <v>110</v>
      </c>
      <c r="BJ5" s="85">
        <v>45946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2780</v>
      </c>
      <c r="BQ5" s="117" t="s">
        <v>201</v>
      </c>
      <c r="BR5" s="130" t="s">
        <v>288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30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30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30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2025-10-24T08:57:36Z</dcterms:modified>
</cp:coreProperties>
</file>