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Khaira (Kupari)-FN25-26-02580\"/>
    </mc:Choice>
  </mc:AlternateContent>
  <xr:revisionPtr revIDLastSave="0" documentId="13_ncr:1_{C824D7C4-578E-4BBC-9BF6-ADC0E7B79D4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<sst xmlns="http://schemas.openxmlformats.org/spreadsheetml/2006/main" count="484" uniqueCount="347">
  <si>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</si>
  <si>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</si>
  <si>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</si>
  <si>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</si>
  <si>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</si>
  <si>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</si>
  <si>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</si>
  <si>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</si>
  <si>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</si>
  <si>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</si>
  <si>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</si>
  <si>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</si>
  <si>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</si>
  <si>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</si>
  <si>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</si>
  <si>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</si>
  <si>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</si>
  <si>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</si>
  <si>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</si>
  <si>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</si>
  <si>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</si>
  <si>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</si>
  <si>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</si>
  <si>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</si>
  <si>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</si>
  <si>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</si>
  <si>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</si>
  <si>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</si>
  <si>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</si>
  <si>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</si>
  <si>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</si>
  <si>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</si>
  <si>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</si>
  <si>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</si>
  <si>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</si>
  <si>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</si>
  <si>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</si>
  <si>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</si>
  <si>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</si>
  <si>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</si>
  <si>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</si>
  <si>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</si>
  <si>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</si>
  <si>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</si>
  <si>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</si>
  <si>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</si>
  <si>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</si>
  <si>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</si>
  <si>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</si>
  <si>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</si>
  <si>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</si>
  <si>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</si>
  <si>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</si>
  <si>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</si>
  <si>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</si>
  <si>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</si>
  <si>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</si>
  <si>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</si>
  <si>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</si>
  <si>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</si>
  <si>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</si>
  <si>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</si>
  <si>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</si>
  <si>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</si>
  <si>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</si>
  <si>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</si>
  <si>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</si>
  <si>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</si>
  <si>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</si>
  <si>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</si>
  <si>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</si>
  <si>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</si>
  <si>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</si>
  <si>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</si>
  <si>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</si>
  <si>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</si>
  <si>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</si>
  <si>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</si>
  <si>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</si>
  <si>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</si>
  <si>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</si>
  <si>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</si>
  <si>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</si>
  <si>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</si>
  <si>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</si>
  <si>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</si>
  <si>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</si>
  <si>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</si>
  <si>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</si>
  <si>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</si>
  <si>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</si>
  <si>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</si>
  <si>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</si>
  <si>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</si>
  <si>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</si>
  <si>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</si>
  <si>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</si>
  <si>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</si>
  <si>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</si>
  <si>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</si>
  <si>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</si>
  <si>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</si>
  <si>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</si>
  <si>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</si>
  <si>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</si>
  <si>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</si>
  <si>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</si>
  <si>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</si>
  <si>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</si>
  <si>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</si>
  <si>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</si>
  <si>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</si>
  <si>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</si>
  <si>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</si>
  <si>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</si>
  <si>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</si>
  <si>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</si>
  <si>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</si>
  <si>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</si>
  <si>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</si>
  <si>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</si>
  <si>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</si>
  <si>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</si>
  <si>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</si>
  <si>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</si>
  <si>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</si>
  <si>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</si>
  <si>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</si>
  <si>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</si>
  <si>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</si>
  <si>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</si>
  <si>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</si>
  <si>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</si>
  <si>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</si>
  <si>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</si>
  <si>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</si>
  <si>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</si>
  <si>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</si>
  <si>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</si>
  <si>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</si>
  <si>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</si>
  <si>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</si>
  <si>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</si>
  <si>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</si>
  <si>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</si>
  <si>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</si>
  <si>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</si>
  <si>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</si>
  <si>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</si>
  <si>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</si>
  <si>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</si>
  <si>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</si>
  <si>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</si>
  <si>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</si>
  <si>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</si>
  <si>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</si>
  <si>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</si>
  <si>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</si>
  <si>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</si>
  <si>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</si>
  <si>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</si>
  <si>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</si>
  <si>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</si>
  <si>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</si>
  <si>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</si>
  <si>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</si>
  <si>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</si>
  <si>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</si>
  <si>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</si>
  <si>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</si>
  <si>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</si>
  <si>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</si>
  <si>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</si>
  <si>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</si>
  <si>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</si>
  <si>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</si>
  <si>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</si>
  <si>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</si>
  <si>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</si>
  <si>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</si>
  <si>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</si>
  <si>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</si>
  <si>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</si>
  <si>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</si>
  <si>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</si>
  <si>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</si>
  <si>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</si>
  <si>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</si>
  <si>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</si>
  <si>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</si>
  <si>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</si>
  <si>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</si>
  <si>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</si>
  <si>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</si>
  <si>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</si>
  <si>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</si>
  <si>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</si>
  <si>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</si>
  <si>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</si>
  <si>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</si>
  <si>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</si>
  <si>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</si>
  <si>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</si>
  <si>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</si>
  <si>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</si>
  <si>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</si>
  <si>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</si>
  <si>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</si>
  <si>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</si>
  <si>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</si>
  <si>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</si>
  <si>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</si>
  <si>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</si>
  <si>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</si>
  <si>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</si>
  <si>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</si>
  <si>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</si>
  <si>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</si>
  <si>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</si>
  <si>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</si>
  <si>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</si>
  <si>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</si>
  <si>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</si>
  <si>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</si>
  <si>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</si>
  <si>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</si>
  <si>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</si>
  <si>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</si>
  <si>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</si>
  <si>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</si>
  <si>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</si>
  <si>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</si>
  <si>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</si>
  <si>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</si>
  <si>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</si>
  <si>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</si>
  <si>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</si>
  <si>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</si>
  <si>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</si>
  <si>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</si>
  <si>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</si>
  <si>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</si>
  <si>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</si>
  <si>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</si>
  <si>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</si>
  <si>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</si>
  <si>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</si>
  <si>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</si>
  <si>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</si>
  <si>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</si>
  <si>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BM</t>
  </si>
  <si>
    <t>OR2704</t>
  </si>
  <si>
    <t>Basudevpur</t>
  </si>
  <si>
    <t>Bhadrak</t>
  </si>
  <si>
    <t>CSS</t>
  </si>
  <si>
    <t>SF0069462</t>
  </si>
  <si>
    <t>Jiban Malik</t>
  </si>
  <si>
    <t>BQM</t>
  </si>
  <si>
    <t>Ranjan Kumar Khanda</t>
  </si>
  <si>
    <t>SF0054308</t>
  </si>
  <si>
    <t>Completed-Report Submitted</t>
  </si>
  <si>
    <t>Sunil Kumar Behera/SF0029643</t>
  </si>
  <si>
    <t>Krushna Chandra Sahoo/SF0083225</t>
  </si>
  <si>
    <t>Alok Kumar Maharana/SF0083414</t>
  </si>
  <si>
    <t>Sanjaya Kumar Sahoo/SF0070624</t>
  </si>
  <si>
    <t>East</t>
  </si>
  <si>
    <t>ORGL1564</t>
  </si>
  <si>
    <t>Khaira(Kupari)</t>
  </si>
  <si>
    <t>Dimirichua</t>
  </si>
  <si>
    <t>SF0083471</t>
  </si>
  <si>
    <t>Bijaya Kumar Rout</t>
  </si>
  <si>
    <t>fatehpur -481648</t>
  </si>
  <si>
    <t>SAI</t>
  </si>
  <si>
    <t>Chetana</t>
  </si>
  <si>
    <t>OBC</t>
  </si>
  <si>
    <t>HINDU</t>
  </si>
  <si>
    <t>Animal Husbandry &amp; Poultry</t>
  </si>
  <si>
    <t>SID951373774403</t>
  </si>
  <si>
    <t>fatehpur-481648</t>
  </si>
  <si>
    <t>918123</t>
  </si>
  <si>
    <t>Consumer Durable</t>
  </si>
  <si>
    <t>SID951373774654</t>
  </si>
  <si>
    <t>SC</t>
  </si>
  <si>
    <t>Mobile</t>
  </si>
  <si>
    <t>Mon</t>
  </si>
  <si>
    <t>4</t>
  </si>
  <si>
    <t>18 Jan 2021</t>
  </si>
  <si>
    <t>&gt; 6 to 10 Years</t>
  </si>
  <si>
    <t>SHANTILATA DAS</t>
  </si>
  <si>
    <t>7438098156</t>
  </si>
  <si>
    <t>04-Feb-2023</t>
  </si>
  <si>
    <t>7.39 Yrs</t>
  </si>
  <si>
    <t>02-Apr-2023</t>
  </si>
  <si>
    <t>SANDHYARANI JENA</t>
  </si>
  <si>
    <t>7873772883</t>
  </si>
  <si>
    <t>24-Aug-2024</t>
  </si>
  <si>
    <t>CDL-1</t>
  </si>
  <si>
    <t>6.91 Yrs</t>
  </si>
  <si>
    <t>25 Aug 2020</t>
  </si>
  <si>
    <t>07-Oct-2024</t>
  </si>
  <si>
    <t>03-Mar-2025</t>
  </si>
  <si>
    <t>22-Mar-2025</t>
  </si>
  <si>
    <t>Open</t>
  </si>
  <si>
    <t>Narasingha Behera/SF0052684</t>
  </si>
  <si>
    <t>As per Loan Card borrower has paid Rs 4100/- towards EMI to LO Parameshwar Malik/SF0063659 on dtd.04-11-24 but LO has not remitted cash to branch.</t>
  </si>
  <si>
    <t>As per Cash Receipt No- 4356/107 borrower has paid Rs 14500/- to LO Parameshswar Malik/SF0063659 towards preclosure but LO did FIMO recovery entry Rs 1470/- on dtd. 04-11-24, 02-12-24, 06-01-25, 03-02-25 &amp; 22-03-25 .Total of Rs 7350/- FIMO recovery entry done and remaining Rs 7150/- has not remitted to branch.</t>
  </si>
  <si>
    <t>Kalyani</t>
  </si>
  <si>
    <t>kalyani c2-344858</t>
  </si>
  <si>
    <t>tarini</t>
  </si>
  <si>
    <t>SID951373962378</t>
  </si>
  <si>
    <t>Agriculture &amp; Farming</t>
  </si>
  <si>
    <t>PRAVATI DAS</t>
  </si>
  <si>
    <t>14-Jun-2023</t>
  </si>
  <si>
    <t>Tue</t>
  </si>
  <si>
    <t>3</t>
  </si>
  <si>
    <t>7.12 Yrs</t>
  </si>
  <si>
    <t>30 Jan 2020</t>
  </si>
  <si>
    <t>10-Aug-2023</t>
  </si>
  <si>
    <t>11-Mar-2025</t>
  </si>
  <si>
    <t/>
  </si>
  <si>
    <t>9556428378</t>
  </si>
  <si>
    <t>Sain</t>
  </si>
  <si>
    <t>SF0095622</t>
  </si>
  <si>
    <t>Deepak Kumar Nath</t>
  </si>
  <si>
    <t>sain- 377271</t>
  </si>
  <si>
    <t>PUSPALATA</t>
  </si>
  <si>
    <t>CID156405786</t>
  </si>
  <si>
    <t>SHANTILATA MOHANTY</t>
  </si>
  <si>
    <t>17-May-2023</t>
  </si>
  <si>
    <t>9</t>
  </si>
  <si>
    <t>11.32 Yrs</t>
  </si>
  <si>
    <t>03 Nov 2020</t>
  </si>
  <si>
    <t>&gt; 10 Years</t>
  </si>
  <si>
    <t>09-Jul-2023</t>
  </si>
  <si>
    <t>26-Sep-2025</t>
  </si>
  <si>
    <t>9938793649</t>
  </si>
  <si>
    <t>As per Loan Card borrower has paid Rs 4300/- towards EMI on dtd. 09-02-25 to LO Parameshwar Malik/SF0063659 but LO has not remitted cash to branch.</t>
  </si>
  <si>
    <t>As per Loan Card borrower has paid Rs 29000/- towards EMI to LO Parameshwar Malik/SF0063659 on dtd.10-11-24 but LO did FIMO recovery entry of Rs 3360/- each on 23-11-24, 10-12-24, 18-02-25 &amp; 11-03-25. Total of Rs 16800/- FIMO recovery entry done by LO. Remaining Rs 12200/- has not remitted by LO to branch.</t>
  </si>
  <si>
    <t>SF0063659</t>
  </si>
  <si>
    <t>Parameshwar Malik</t>
  </si>
  <si>
    <t>Loan Officer</t>
  </si>
  <si>
    <t>As per Cash Receipt No- 4356/107 borrower has paid Rs 14500/- to LO Parameshswar Malik/SF0063659 towards preclosure on dtd. 07-10-24 but LO did FIMO recovery entry Rs 1470/- on dtd. 04-11-24, 02-12-24, 06-01-25, 03-02-25 &amp; 22-03-25 .Total of Rs 7350/- FIMO recovery entry done and remaining Rs 7150/- has not remitted to branch.</t>
  </si>
  <si>
    <t>351785792</t>
  </si>
  <si>
    <t>FN25-26-02580</t>
  </si>
  <si>
    <t>Terminated</t>
  </si>
  <si>
    <t>FIR Not Filled</t>
  </si>
  <si>
    <t>After caseload verification total of Rs 51900/- misappropriation of cash  observed and Rs 24150/- FIMO recovery entry done. Total of Rs 27750/- net fraud identified.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</si>
</sst>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ORGL1564</v>
      </c>
      <c r="D5" s="63" t="str">
        <f>IF('Physical Cash at Safe'!D28="Yes", 'Physical Cash at Safe'!B4, 'Borrower Wise Details'!C5)</f>
        <v>Khaira(Kupari)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45946</v>
      </c>
      <c r="H5" s="107" t="s">
        <v>254</v>
      </c>
      <c r="I5" s="61">
        <v>45947</v>
      </c>
      <c r="J5" s="74" t="str">
        <f>IF('Physical Cash at Safe'!D28="Yes",'Physical Cash at Safe'!E28,IF('Borrower Wise Details'!D5&lt;&gt;"",'Borrower Wise Details'!D5,""))</f>
        <v>FN25-26-02580</v>
      </c>
      <c r="K5" s="81">
        <v>1</v>
      </c>
      <c r="L5" s="82">
        <v>14500</v>
      </c>
      <c r="M5" s="82">
        <v>7350</v>
      </c>
      <c r="N5" s="82" t="s">
        <v>261</v>
      </c>
      <c r="O5" s="82" t="s">
        <v>262</v>
      </c>
      <c r="P5" s="82" t="s">
        <v>263</v>
      </c>
      <c r="Q5" s="82" t="s">
        <v>264</v>
      </c>
      <c r="R5" s="75" t="str">
        <f>IF('Physical Cash at Safe'!$D$28="Yes", 'Physical Cash at Safe'!$A$28, IF('Borrower Wise Details'!F5&lt;&gt;"", 'Borrower Wise Details'!F5, ""))</f>
        <v>Parameshwar Malik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SF0063659</v>
      </c>
      <c r="U5" s="77" t="s">
        <v>344</v>
      </c>
      <c r="V5" s="61">
        <v>45708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260</v>
      </c>
      <c r="Z5" s="61">
        <v>45946</v>
      </c>
      <c r="AA5" s="61">
        <v>45952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51900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24150</v>
      </c>
      <c r="AE5" s="126">
        <f>IF(AND(AC5="", AD5=""), "", IF(AD5="", AC5, AC5 - IF(ISNUMBER(AD5), AD5, 0)))</f>
        <v>27750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45953</v>
      </c>
      <c r="AH5" s="70" t="s">
        <v>346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ORGL1564</v>
      </c>
      <c r="C5" s="50" t="str">
        <f>IF('Fraud Investigation Report'!D5="", "", 'Fraud Investigation Report'!D5)</f>
        <v>Khaira(Kupari)</v>
      </c>
      <c r="D5" s="68" t="str">
        <f>IF(OR('Fraud Investigation Report'!R5="", 'Fraud Investigation Report'!R5=0), "", 'Fraud Investigation Report'!R5)</f>
        <v>Parameshwar Malik</v>
      </c>
      <c r="E5" s="68" t="str">
        <f>IF(OR('Fraud Investigation Report'!T5="", 'Fraud Investigation Report'!T5=0), "", 'Fraud Investigation Report'!T5)</f>
        <v>SF0063659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FN25-26-02580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8400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43500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51900</v>
      </c>
      <c r="O5" s="69">
        <f>IF('Fraud Investigation Report'!AD5="", "", 'Fraud Investigation Report'!AD5)</f>
        <v>24150</v>
      </c>
      <c r="P5" s="126">
        <f>IF(AND(N5="", O5=""), "", IF(O5="", N5, N5 - IF(ISNUMBER(O5), O5, 0)))</f>
        <v>27750</v>
      </c>
      <c r="Q5" s="49"/>
      <c r="R5" s="84" t="s">
        <v>345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6" sqref="E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253</v>
      </c>
      <c r="D4" s="41" t="s">
        <v>253</v>
      </c>
      <c r="E4" s="41" t="s">
        <v>253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45945</v>
      </c>
      <c r="C6" s="18">
        <v>45944</v>
      </c>
      <c r="D6" s="18">
        <v>45945</v>
      </c>
      <c r="E6" s="19">
        <v>0.27083333333333331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>
        <v>0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53" t="s">
        <v>249</v>
      </c>
      <c r="E32" s="154"/>
    </row>
    <row r="33" spans="1:5" ht="18" customHeight="1" x14ac:dyDescent="0.3">
      <c r="A33" s="37" t="s">
        <v>83</v>
      </c>
      <c r="B33" s="106">
        <v>263</v>
      </c>
      <c r="C33" s="39" t="s">
        <v>84</v>
      </c>
      <c r="D33" s="148">
        <v>213</v>
      </c>
      <c r="E33" s="149"/>
    </row>
    <row r="34" spans="1:5" ht="27.6" x14ac:dyDescent="0.3">
      <c r="A34" s="39" t="s">
        <v>220</v>
      </c>
      <c r="B34" s="38" t="s">
        <v>258</v>
      </c>
      <c r="C34" s="39" t="s">
        <v>221</v>
      </c>
      <c r="D34" s="150" t="s">
        <v>256</v>
      </c>
      <c r="E34" s="151"/>
    </row>
    <row r="35" spans="1:5" ht="27.6" x14ac:dyDescent="0.3">
      <c r="A35" s="39" t="s">
        <v>222</v>
      </c>
      <c r="B35" s="38" t="s">
        <v>259</v>
      </c>
      <c r="C35" s="39" t="s">
        <v>224</v>
      </c>
      <c r="D35" s="150" t="s">
        <v>255</v>
      </c>
      <c r="E35" s="151"/>
    </row>
    <row r="36" spans="1:5" ht="25.5" customHeight="1" x14ac:dyDescent="0.3">
      <c r="A36" s="39" t="s">
        <v>223</v>
      </c>
      <c r="B36" s="38" t="s">
        <v>250</v>
      </c>
      <c r="C36" s="39" t="s">
        <v>225</v>
      </c>
      <c r="D36" s="150" t="s">
        <v>257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ORGL1564</v>
      </c>
      <c r="C5" s="119" t="str">
        <f>IF('Loan Outstanding Report'!$H$5="", "", 'Loan Outstanding Report'!$H$5)</f>
        <v>Khaira(Kupari)</v>
      </c>
      <c r="D5" s="41" t="s">
        <v>343</v>
      </c>
      <c r="E5" s="65">
        <v>45946</v>
      </c>
      <c r="F5" s="38" t="s">
        <v>339</v>
      </c>
      <c r="G5" s="49" t="s">
        <v>338</v>
      </c>
      <c r="H5" s="49" t="s">
        <v>340</v>
      </c>
      <c r="I5" s="120" t="s">
        <v>278</v>
      </c>
      <c r="J5" s="120" t="s">
        <v>281</v>
      </c>
      <c r="K5" s="120" t="s">
        <v>293</v>
      </c>
      <c r="L5" s="11">
        <v>357961066</v>
      </c>
      <c r="M5" s="65" t="s">
        <v>295</v>
      </c>
      <c r="N5" s="124">
        <v>15499</v>
      </c>
      <c r="O5" s="124">
        <v>1470</v>
      </c>
      <c r="P5" s="121" t="s">
        <v>140</v>
      </c>
      <c r="Q5" s="80">
        <v>45572</v>
      </c>
      <c r="R5" s="124">
        <v>14500</v>
      </c>
      <c r="S5" s="124">
        <v>7350</v>
      </c>
      <c r="T5" s="124"/>
      <c r="U5" s="125">
        <f t="shared" ref="U5" si="0">IF(AND(ISBLANK(R5),ISBLANK(S5),ISBLANK(T5)),"",R5-(S5+T5))</f>
        <v>7150</v>
      </c>
      <c r="V5" s="117" t="s">
        <v>203</v>
      </c>
      <c r="W5" s="122" t="s">
        <v>341</v>
      </c>
    </row>
    <row r="6" spans="1:23" ht="25.05" customHeight="1" x14ac:dyDescent="0.3">
      <c r="A6" s="64">
        <v>2</v>
      </c>
      <c r="B6" s="60" t="str">
        <f>IF(J6&lt;&gt;"", $B$5, "")</f>
        <v>ORGL1564</v>
      </c>
      <c r="C6" s="119" t="str">
        <f>IF(J6&lt;&gt;"", $C$5, "")</f>
        <v>Khaira(Kupari)</v>
      </c>
      <c r="D6" s="41" t="str">
        <f>IF(J6&lt;&gt;"", $D$5, "")</f>
        <v>FN25-26-02580</v>
      </c>
      <c r="E6" s="65">
        <v>45946</v>
      </c>
      <c r="F6" s="38" t="str">
        <f t="shared" ref="F6:F70" si="1">IF(J6&lt;&gt;"", $F$5, "")</f>
        <v>Parameshwar Malik</v>
      </c>
      <c r="G6" s="49" t="str">
        <f>IF(J6&lt;&gt;"", $G$5, "")</f>
        <v>SF0063659</v>
      </c>
      <c r="H6" s="49" t="str">
        <f>IF(J6&lt;&gt;"", $H$5, "")</f>
        <v>Loan Officer</v>
      </c>
      <c r="I6" s="120" t="s">
        <v>271</v>
      </c>
      <c r="J6" s="120" t="s">
        <v>277</v>
      </c>
      <c r="K6" s="120" t="s">
        <v>288</v>
      </c>
      <c r="L6" s="11">
        <v>350504325</v>
      </c>
      <c r="M6" s="65" t="s">
        <v>290</v>
      </c>
      <c r="N6" s="124">
        <v>76397</v>
      </c>
      <c r="O6" s="124">
        <v>4100</v>
      </c>
      <c r="P6" s="121" t="s">
        <v>139</v>
      </c>
      <c r="Q6" s="80">
        <v>45600</v>
      </c>
      <c r="R6" s="124">
        <v>4100</v>
      </c>
      <c r="S6" s="124"/>
      <c r="T6" s="124"/>
      <c r="U6" s="125">
        <f t="shared" ref="U6:U69" si="2">IF(AND(ISBLANK(R6),ISBLANK(S6),ISBLANK(T6)),"",R6-(S6+T6))</f>
        <v>4100</v>
      </c>
      <c r="V6" s="117" t="s">
        <v>201</v>
      </c>
      <c r="W6" s="122" t="s">
        <v>304</v>
      </c>
    </row>
    <row r="7" spans="1:23" ht="25.05" customHeight="1" x14ac:dyDescent="0.3">
      <c r="A7" s="64">
        <v>3</v>
      </c>
      <c r="B7" s="60" t="str">
        <f t="shared" ref="B7:B70" si="3">IF(J7&lt;&gt;"", $B$5, "")</f>
        <v>ORGL1564</v>
      </c>
      <c r="C7" s="119" t="str">
        <f t="shared" ref="C7:C70" si="4">IF(J7&lt;&gt;"", $C$5, "")</f>
        <v>Khaira(Kupari)</v>
      </c>
      <c r="D7" s="41" t="str">
        <f t="shared" ref="D7:D70" si="5">IF(J7&lt;&gt;"", $D$5, "")</f>
        <v>FN25-26-02580</v>
      </c>
      <c r="E7" s="65">
        <v>45946</v>
      </c>
      <c r="F7" s="38" t="str">
        <f t="shared" si="1"/>
        <v>Parameshwar Malik</v>
      </c>
      <c r="G7" s="49" t="str">
        <f t="shared" ref="G7:G70" si="6">IF(J7&lt;&gt;"", $G$5, "")</f>
        <v>SF0063659</v>
      </c>
      <c r="H7" s="49" t="str">
        <f t="shared" ref="H7:H70" si="7">IF(J7&lt;&gt;"", $H$5, "")</f>
        <v>Loan Officer</v>
      </c>
      <c r="I7" s="120" t="s">
        <v>324</v>
      </c>
      <c r="J7" s="120" t="s">
        <v>326</v>
      </c>
      <c r="K7" s="120" t="s">
        <v>327</v>
      </c>
      <c r="L7" s="11">
        <v>351612357</v>
      </c>
      <c r="M7" s="65" t="s">
        <v>328</v>
      </c>
      <c r="N7" s="124">
        <v>80000</v>
      </c>
      <c r="O7" s="124">
        <v>4300</v>
      </c>
      <c r="P7" s="121" t="s">
        <v>139</v>
      </c>
      <c r="Q7" s="80">
        <v>45697</v>
      </c>
      <c r="R7" s="124">
        <v>4300</v>
      </c>
      <c r="S7" s="124"/>
      <c r="T7" s="124"/>
      <c r="U7" s="125">
        <f t="shared" si="2"/>
        <v>4300</v>
      </c>
      <c r="V7" s="117" t="s">
        <v>201</v>
      </c>
      <c r="W7" s="122" t="s">
        <v>336</v>
      </c>
    </row>
    <row r="8" spans="1:23" ht="25.05" customHeight="1" x14ac:dyDescent="0.3">
      <c r="A8" s="64">
        <v>4</v>
      </c>
      <c r="B8" s="60" t="str">
        <f t="shared" si="3"/>
        <v>ORGL1564</v>
      </c>
      <c r="C8" s="119" t="str">
        <f t="shared" si="4"/>
        <v>Khaira(Kupari)</v>
      </c>
      <c r="D8" s="41" t="str">
        <f t="shared" si="5"/>
        <v>FN25-26-02580</v>
      </c>
      <c r="E8" s="65">
        <v>45946</v>
      </c>
      <c r="F8" s="38" t="str">
        <f t="shared" si="1"/>
        <v>Parameshwar Malik</v>
      </c>
      <c r="G8" s="49" t="str">
        <f t="shared" si="6"/>
        <v>SF0063659</v>
      </c>
      <c r="H8" s="49" t="str">
        <f t="shared" si="7"/>
        <v>Loan Officer</v>
      </c>
      <c r="I8" s="120" t="s">
        <v>307</v>
      </c>
      <c r="J8" s="120" t="s">
        <v>309</v>
      </c>
      <c r="K8" s="120" t="s">
        <v>311</v>
      </c>
      <c r="L8" s="11" t="s">
        <v>342</v>
      </c>
      <c r="M8" s="65" t="s">
        <v>312</v>
      </c>
      <c r="N8" s="124">
        <v>63000</v>
      </c>
      <c r="O8" s="124">
        <v>3360</v>
      </c>
      <c r="P8" s="121" t="s">
        <v>140</v>
      </c>
      <c r="Q8" s="80">
        <v>45606</v>
      </c>
      <c r="R8" s="124">
        <v>29000</v>
      </c>
      <c r="S8" s="124">
        <v>16800</v>
      </c>
      <c r="T8" s="124"/>
      <c r="U8" s="125">
        <f t="shared" si="2"/>
        <v>12200</v>
      </c>
      <c r="V8" s="117" t="s">
        <v>201</v>
      </c>
      <c r="W8" s="122" t="s">
        <v>337</v>
      </c>
    </row>
    <row r="9" spans="1:23" ht="25.05" customHeight="1" x14ac:dyDescent="0.3">
      <c r="A9" s="64">
        <v>5</v>
      </c>
      <c r="B9" s="60" t="str">
        <f t="shared" si="3"/>
        <v/>
      </c>
      <c r="C9" s="119" t="str">
        <f t="shared" si="4"/>
        <v/>
      </c>
      <c r="D9" s="41" t="str">
        <f t="shared" si="5"/>
        <v/>
      </c>
      <c r="E9" s="65"/>
      <c r="F9" s="38" t="str">
        <f t="shared" si="1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2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3"/>
        <v/>
      </c>
      <c r="C10" s="119" t="str">
        <f t="shared" si="4"/>
        <v/>
      </c>
      <c r="D10" s="41" t="str">
        <f t="shared" si="5"/>
        <v/>
      </c>
      <c r="E10" s="65"/>
      <c r="F10" s="38" t="str">
        <f t="shared" si="1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2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3"/>
        <v/>
      </c>
      <c r="C11" s="119" t="str">
        <f t="shared" si="4"/>
        <v/>
      </c>
      <c r="D11" s="41" t="str">
        <f t="shared" si="5"/>
        <v/>
      </c>
      <c r="E11" s="65"/>
      <c r="F11" s="38" t="str">
        <f t="shared" si="1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2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3"/>
        <v/>
      </c>
      <c r="C12" s="119" t="str">
        <f t="shared" si="4"/>
        <v/>
      </c>
      <c r="D12" s="41" t="str">
        <f t="shared" si="5"/>
        <v/>
      </c>
      <c r="E12" s="65"/>
      <c r="F12" s="38" t="str">
        <f t="shared" si="1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2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3"/>
        <v/>
      </c>
      <c r="C13" s="119" t="str">
        <f t="shared" si="4"/>
        <v/>
      </c>
      <c r="D13" s="41" t="str">
        <f t="shared" si="5"/>
        <v/>
      </c>
      <c r="E13" s="65"/>
      <c r="F13" s="38" t="str">
        <f t="shared" si="1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2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3"/>
        <v/>
      </c>
      <c r="C14" s="119" t="str">
        <f t="shared" si="4"/>
        <v/>
      </c>
      <c r="D14" s="41" t="str">
        <f t="shared" si="5"/>
        <v/>
      </c>
      <c r="E14" s="65"/>
      <c r="F14" s="38" t="str">
        <f t="shared" si="1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2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3"/>
        <v/>
      </c>
      <c r="C15" s="119" t="str">
        <f t="shared" si="4"/>
        <v/>
      </c>
      <c r="D15" s="41" t="str">
        <f t="shared" si="5"/>
        <v/>
      </c>
      <c r="E15" s="65"/>
      <c r="F15" s="38" t="str">
        <f t="shared" si="1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2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3"/>
        <v/>
      </c>
      <c r="C16" s="119" t="str">
        <f t="shared" si="4"/>
        <v/>
      </c>
      <c r="D16" s="41" t="str">
        <f t="shared" si="5"/>
        <v/>
      </c>
      <c r="E16" s="65"/>
      <c r="F16" s="38" t="str">
        <f t="shared" si="1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2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3"/>
        <v/>
      </c>
      <c r="C17" s="119" t="str">
        <f t="shared" si="4"/>
        <v/>
      </c>
      <c r="D17" s="41" t="str">
        <f t="shared" si="5"/>
        <v/>
      </c>
      <c r="E17" s="65"/>
      <c r="F17" s="38" t="str">
        <f t="shared" si="1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2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3"/>
        <v/>
      </c>
      <c r="C18" s="119" t="str">
        <f t="shared" si="4"/>
        <v/>
      </c>
      <c r="D18" s="41" t="str">
        <f t="shared" si="5"/>
        <v/>
      </c>
      <c r="E18" s="65"/>
      <c r="F18" s="38" t="str">
        <f t="shared" si="1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2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3"/>
        <v/>
      </c>
      <c r="C19" s="119" t="str">
        <f t="shared" si="4"/>
        <v/>
      </c>
      <c r="D19" s="41" t="str">
        <f t="shared" si="5"/>
        <v/>
      </c>
      <c r="E19" s="65"/>
      <c r="F19" s="38" t="str">
        <f t="shared" si="1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2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3"/>
        <v/>
      </c>
      <c r="C20" s="119" t="str">
        <f t="shared" si="4"/>
        <v/>
      </c>
      <c r="D20" s="41" t="str">
        <f t="shared" si="5"/>
        <v/>
      </c>
      <c r="E20" s="65"/>
      <c r="F20" s="38" t="str">
        <f t="shared" si="1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2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3"/>
        <v/>
      </c>
      <c r="C21" s="119" t="str">
        <f t="shared" si="4"/>
        <v/>
      </c>
      <c r="D21" s="41" t="str">
        <f t="shared" si="5"/>
        <v/>
      </c>
      <c r="E21" s="65"/>
      <c r="F21" s="38" t="str">
        <f t="shared" si="1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2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3"/>
        <v/>
      </c>
      <c r="C22" s="119" t="str">
        <f t="shared" si="4"/>
        <v/>
      </c>
      <c r="D22" s="41" t="str">
        <f t="shared" si="5"/>
        <v/>
      </c>
      <c r="E22" s="65"/>
      <c r="F22" s="38" t="str">
        <f t="shared" si="1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2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3"/>
        <v/>
      </c>
      <c r="C23" s="119" t="str">
        <f t="shared" si="4"/>
        <v/>
      </c>
      <c r="D23" s="41" t="str">
        <f t="shared" si="5"/>
        <v/>
      </c>
      <c r="E23" s="65"/>
      <c r="F23" s="38" t="str">
        <f t="shared" si="1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2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3"/>
        <v/>
      </c>
      <c r="C24" s="119" t="str">
        <f t="shared" si="4"/>
        <v/>
      </c>
      <c r="D24" s="41" t="str">
        <f t="shared" si="5"/>
        <v/>
      </c>
      <c r="E24" s="65"/>
      <c r="F24" s="38" t="str">
        <f t="shared" si="1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2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3"/>
        <v/>
      </c>
      <c r="C25" s="119" t="str">
        <f t="shared" si="4"/>
        <v/>
      </c>
      <c r="D25" s="41" t="str">
        <f t="shared" si="5"/>
        <v/>
      </c>
      <c r="E25" s="65"/>
      <c r="F25" s="38" t="str">
        <f t="shared" si="1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2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3"/>
        <v/>
      </c>
      <c r="C26" s="119" t="str">
        <f t="shared" si="4"/>
        <v/>
      </c>
      <c r="D26" s="41" t="str">
        <f t="shared" si="5"/>
        <v/>
      </c>
      <c r="E26" s="65"/>
      <c r="F26" s="38" t="str">
        <f t="shared" si="1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2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3"/>
        <v/>
      </c>
      <c r="C27" s="119" t="str">
        <f t="shared" si="4"/>
        <v/>
      </c>
      <c r="D27" s="41" t="str">
        <f t="shared" si="5"/>
        <v/>
      </c>
      <c r="E27" s="65"/>
      <c r="F27" s="38" t="str">
        <f t="shared" si="1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2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3"/>
        <v/>
      </c>
      <c r="C28" s="119" t="str">
        <f t="shared" si="4"/>
        <v/>
      </c>
      <c r="D28" s="41" t="str">
        <f t="shared" si="5"/>
        <v/>
      </c>
      <c r="E28" s="65"/>
      <c r="F28" s="38" t="str">
        <f t="shared" si="1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2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3"/>
        <v/>
      </c>
      <c r="C29" s="119" t="str">
        <f t="shared" si="4"/>
        <v/>
      </c>
      <c r="D29" s="41" t="str">
        <f t="shared" si="5"/>
        <v/>
      </c>
      <c r="E29" s="65"/>
      <c r="F29" s="38" t="str">
        <f t="shared" si="1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2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3"/>
        <v/>
      </c>
      <c r="C30" s="119" t="str">
        <f t="shared" si="4"/>
        <v/>
      </c>
      <c r="D30" s="41" t="str">
        <f t="shared" si="5"/>
        <v/>
      </c>
      <c r="E30" s="65"/>
      <c r="F30" s="38" t="str">
        <f t="shared" si="1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2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3"/>
        <v/>
      </c>
      <c r="C31" s="119" t="str">
        <f t="shared" si="4"/>
        <v/>
      </c>
      <c r="D31" s="41" t="str">
        <f t="shared" si="5"/>
        <v/>
      </c>
      <c r="E31" s="65"/>
      <c r="F31" s="38" t="str">
        <f t="shared" si="1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2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3"/>
        <v/>
      </c>
      <c r="C32" s="119" t="str">
        <f t="shared" si="4"/>
        <v/>
      </c>
      <c r="D32" s="41" t="str">
        <f t="shared" si="5"/>
        <v/>
      </c>
      <c r="E32" s="65"/>
      <c r="F32" s="38" t="str">
        <f t="shared" si="1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2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3"/>
        <v/>
      </c>
      <c r="C33" s="119" t="str">
        <f t="shared" si="4"/>
        <v/>
      </c>
      <c r="D33" s="41" t="str">
        <f t="shared" si="5"/>
        <v/>
      </c>
      <c r="E33" s="65"/>
      <c r="F33" s="38" t="str">
        <f t="shared" si="1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2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3"/>
        <v/>
      </c>
      <c r="C34" s="119" t="str">
        <f t="shared" si="4"/>
        <v/>
      </c>
      <c r="D34" s="41" t="str">
        <f t="shared" si="5"/>
        <v/>
      </c>
      <c r="E34" s="65"/>
      <c r="F34" s="38" t="str">
        <f t="shared" si="1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2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3"/>
        <v/>
      </c>
      <c r="C35" s="119" t="str">
        <f t="shared" si="4"/>
        <v/>
      </c>
      <c r="D35" s="41" t="str">
        <f t="shared" si="5"/>
        <v/>
      </c>
      <c r="E35" s="65"/>
      <c r="F35" s="38" t="str">
        <f t="shared" si="1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2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3"/>
        <v/>
      </c>
      <c r="C36" s="119" t="str">
        <f t="shared" si="4"/>
        <v/>
      </c>
      <c r="D36" s="41" t="str">
        <f t="shared" si="5"/>
        <v/>
      </c>
      <c r="E36" s="65"/>
      <c r="F36" s="38" t="str">
        <f t="shared" si="1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2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3"/>
        <v/>
      </c>
      <c r="C37" s="119" t="str">
        <f t="shared" si="4"/>
        <v/>
      </c>
      <c r="D37" s="41" t="str">
        <f t="shared" si="5"/>
        <v/>
      </c>
      <c r="E37" s="65"/>
      <c r="F37" s="38" t="str">
        <f t="shared" si="1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2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3"/>
        <v/>
      </c>
      <c r="C38" s="119" t="str">
        <f t="shared" si="4"/>
        <v/>
      </c>
      <c r="D38" s="41" t="str">
        <f t="shared" si="5"/>
        <v/>
      </c>
      <c r="E38" s="65"/>
      <c r="F38" s="38" t="str">
        <f t="shared" si="1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2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5"/>
        <v/>
      </c>
      <c r="E39" s="65"/>
      <c r="F39" s="38" t="str">
        <f t="shared" si="1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2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5"/>
        <v/>
      </c>
      <c r="E40" s="65"/>
      <c r="F40" s="38" t="str">
        <f t="shared" si="1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2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5"/>
        <v/>
      </c>
      <c r="E41" s="65"/>
      <c r="F41" s="38" t="str">
        <f t="shared" si="1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2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5"/>
        <v/>
      </c>
      <c r="E42" s="65"/>
      <c r="F42" s="38" t="str">
        <f t="shared" si="1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2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5"/>
        <v/>
      </c>
      <c r="E43" s="65"/>
      <c r="F43" s="38" t="str">
        <f t="shared" si="1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2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5"/>
        <v/>
      </c>
      <c r="E44" s="65"/>
      <c r="F44" s="38" t="str">
        <f t="shared" si="1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2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5"/>
        <v/>
      </c>
      <c r="E45" s="65"/>
      <c r="F45" s="38" t="str">
        <f t="shared" si="1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2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5"/>
        <v/>
      </c>
      <c r="E46" s="65"/>
      <c r="F46" s="38" t="str">
        <f t="shared" si="1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2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5"/>
        <v/>
      </c>
      <c r="E47" s="65"/>
      <c r="F47" s="38" t="str">
        <f t="shared" si="1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2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5"/>
        <v/>
      </c>
      <c r="E48" s="65"/>
      <c r="F48" s="38" t="str">
        <f t="shared" si="1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2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5"/>
        <v/>
      </c>
      <c r="E49" s="65"/>
      <c r="F49" s="38" t="str">
        <f t="shared" si="1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5"/>
        <v/>
      </c>
      <c r="E50" s="65"/>
      <c r="F50" s="38" t="str">
        <f t="shared" si="1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5"/>
        <v/>
      </c>
      <c r="E51" s="65"/>
      <c r="F51" s="38" t="str">
        <f t="shared" si="1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5"/>
        <v/>
      </c>
      <c r="E52" s="65"/>
      <c r="F52" s="38" t="str">
        <f t="shared" si="1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5"/>
        <v/>
      </c>
      <c r="E53" s="65"/>
      <c r="F53" s="38" t="str">
        <f t="shared" si="1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5"/>
        <v/>
      </c>
      <c r="E54" s="65"/>
      <c r="F54" s="38" t="str">
        <f t="shared" si="1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5"/>
        <v/>
      </c>
      <c r="E55" s="65"/>
      <c r="F55" s="38" t="str">
        <f t="shared" si="1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5"/>
        <v/>
      </c>
      <c r="E56" s="65"/>
      <c r="F56" s="38" t="str">
        <f t="shared" si="1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5"/>
        <v/>
      </c>
      <c r="E57" s="65"/>
      <c r="F57" s="38" t="str">
        <f t="shared" si="1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5"/>
        <v/>
      </c>
      <c r="E58" s="65"/>
      <c r="F58" s="38" t="str">
        <f t="shared" si="1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5"/>
        <v/>
      </c>
      <c r="E59" s="65"/>
      <c r="F59" s="38" t="str">
        <f t="shared" si="1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5"/>
        <v/>
      </c>
      <c r="E60" s="65"/>
      <c r="F60" s="38" t="str">
        <f t="shared" si="1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5"/>
        <v/>
      </c>
      <c r="E61" s="65"/>
      <c r="F61" s="38" t="str">
        <f t="shared" si="1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5"/>
        <v/>
      </c>
      <c r="E62" s="65"/>
      <c r="F62" s="38" t="str">
        <f t="shared" si="1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5"/>
        <v/>
      </c>
      <c r="E63" s="65"/>
      <c r="F63" s="38" t="str">
        <f t="shared" si="1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5"/>
        <v/>
      </c>
      <c r="E64" s="65"/>
      <c r="F64" s="38" t="str">
        <f t="shared" si="1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5"/>
        <v/>
      </c>
      <c r="E65" s="65"/>
      <c r="F65" s="38" t="str">
        <f t="shared" si="1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5"/>
        <v/>
      </c>
      <c r="E66" s="65"/>
      <c r="F66" s="38" t="str">
        <f t="shared" si="1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5"/>
        <v/>
      </c>
      <c r="E67" s="65"/>
      <c r="F67" s="38" t="str">
        <f t="shared" si="1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5"/>
        <v/>
      </c>
      <c r="E68" s="65"/>
      <c r="F68" s="38" t="str">
        <f t="shared" si="1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5"/>
        <v/>
      </c>
      <c r="E69" s="65"/>
      <c r="F69" s="38" t="str">
        <f t="shared" si="1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5"/>
        <v/>
      </c>
      <c r="E70" s="65"/>
      <c r="F70" s="38" t="str">
        <f t="shared" si="1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J1" zoomScale="80" zoomScaleNormal="80" workbookViewId="0">
      <selection activeCell="BR7" sqref="BR7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4" width="8.77734375" style="99" customWidth="1"/>
    <col min="15" max="15" width="12.44140625" style="99" customWidth="1"/>
    <col min="16" max="16" width="8.77734375" style="99" customWidth="1"/>
    <col min="17" max="17" width="14.21875" style="99" customWidth="1"/>
    <col min="18" max="18" width="32.5546875" style="99" customWidth="1"/>
    <col min="19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6" style="99" bestFit="1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customWidth="1"/>
    <col min="65" max="65" width="23" style="10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265</v>
      </c>
      <c r="C5" s="38" t="s">
        <v>247</v>
      </c>
      <c r="D5" s="38" t="s">
        <v>253</v>
      </c>
      <c r="E5" s="38" t="s">
        <v>253</v>
      </c>
      <c r="F5" s="38" t="s">
        <v>253</v>
      </c>
      <c r="G5" s="84" t="s">
        <v>266</v>
      </c>
      <c r="H5" s="38" t="s">
        <v>267</v>
      </c>
      <c r="I5" s="84">
        <v>61460</v>
      </c>
      <c r="J5" s="38" t="s">
        <v>268</v>
      </c>
      <c r="K5" s="84">
        <v>61460</v>
      </c>
      <c r="L5" s="84" t="s">
        <v>269</v>
      </c>
      <c r="M5" s="38" t="s">
        <v>270</v>
      </c>
      <c r="N5" s="84">
        <v>102585</v>
      </c>
      <c r="O5" s="84" t="s">
        <v>271</v>
      </c>
      <c r="P5" s="84">
        <v>141377</v>
      </c>
      <c r="Q5" s="38" t="s">
        <v>272</v>
      </c>
      <c r="R5" s="38" t="s">
        <v>273</v>
      </c>
      <c r="S5" s="84" t="s">
        <v>277</v>
      </c>
      <c r="T5" s="84" t="s">
        <v>277</v>
      </c>
      <c r="U5" s="84" t="s">
        <v>274</v>
      </c>
      <c r="V5" s="84" t="s">
        <v>275</v>
      </c>
      <c r="W5" s="84">
        <v>541</v>
      </c>
      <c r="X5" s="38" t="s">
        <v>276</v>
      </c>
      <c r="Y5" s="84">
        <v>350504325</v>
      </c>
      <c r="Z5" s="38" t="s">
        <v>288</v>
      </c>
      <c r="AA5" s="108" t="s">
        <v>290</v>
      </c>
      <c r="AB5" s="84">
        <v>76397</v>
      </c>
      <c r="AC5" s="108" t="s">
        <v>284</v>
      </c>
      <c r="AD5" s="84">
        <v>24</v>
      </c>
      <c r="AE5" s="84" t="s">
        <v>285</v>
      </c>
      <c r="AF5" s="84" t="s">
        <v>291</v>
      </c>
      <c r="AG5" s="108" t="s">
        <v>286</v>
      </c>
      <c r="AH5" s="84" t="s">
        <v>287</v>
      </c>
      <c r="AI5" s="108" t="s">
        <v>292</v>
      </c>
      <c r="AJ5" s="84">
        <v>5107</v>
      </c>
      <c r="AK5" s="84">
        <v>4100</v>
      </c>
      <c r="AL5" s="108" t="s">
        <v>300</v>
      </c>
      <c r="AM5" s="84">
        <v>72374.149999999994</v>
      </c>
      <c r="AN5" s="112">
        <v>22932.85</v>
      </c>
      <c r="AO5" s="112">
        <v>95307</v>
      </c>
      <c r="AP5" s="112">
        <v>4022.85</v>
      </c>
      <c r="AQ5" s="112">
        <v>77.150000000000006</v>
      </c>
      <c r="AR5" s="112">
        <v>4100</v>
      </c>
      <c r="AS5" s="112">
        <v>4022.85</v>
      </c>
      <c r="AT5" s="112">
        <v>77.150000000000006</v>
      </c>
      <c r="AU5" s="112">
        <v>4100</v>
      </c>
      <c r="AV5" s="84">
        <v>32</v>
      </c>
      <c r="AW5" s="84"/>
      <c r="AX5" s="84"/>
      <c r="AY5" s="108"/>
      <c r="AZ5" s="84"/>
      <c r="BA5" s="84"/>
      <c r="BB5" s="84" t="s">
        <v>302</v>
      </c>
      <c r="BC5" s="84"/>
      <c r="BD5" s="108"/>
      <c r="BE5" s="84"/>
      <c r="BF5" s="38" t="s">
        <v>277</v>
      </c>
      <c r="BG5" s="84" t="s">
        <v>289</v>
      </c>
      <c r="BH5" s="114" t="s">
        <v>303</v>
      </c>
      <c r="BI5" s="38" t="s">
        <v>110</v>
      </c>
      <c r="BJ5" s="85">
        <v>45946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4100</v>
      </c>
      <c r="BQ5" s="117" t="s">
        <v>201</v>
      </c>
      <c r="BR5" s="118" t="s">
        <v>304</v>
      </c>
    </row>
    <row r="6" spans="1:70" s="113" customFormat="1" ht="15" customHeight="1" x14ac:dyDescent="0.3">
      <c r="A6" s="84">
        <v>2</v>
      </c>
      <c r="B6" s="38" t="s">
        <v>265</v>
      </c>
      <c r="C6" s="38" t="s">
        <v>247</v>
      </c>
      <c r="D6" s="38" t="s">
        <v>253</v>
      </c>
      <c r="E6" s="38" t="s">
        <v>253</v>
      </c>
      <c r="F6" s="38" t="s">
        <v>253</v>
      </c>
      <c r="G6" s="84" t="s">
        <v>266</v>
      </c>
      <c r="H6" s="38" t="s">
        <v>267</v>
      </c>
      <c r="I6" s="84">
        <v>61460</v>
      </c>
      <c r="J6" s="38" t="s">
        <v>268</v>
      </c>
      <c r="K6" s="84">
        <v>61460</v>
      </c>
      <c r="L6" s="84" t="s">
        <v>269</v>
      </c>
      <c r="M6" s="38" t="s">
        <v>270</v>
      </c>
      <c r="N6" s="84">
        <v>98858</v>
      </c>
      <c r="O6" s="84" t="s">
        <v>278</v>
      </c>
      <c r="P6" s="84">
        <v>136685</v>
      </c>
      <c r="Q6" s="38" t="s">
        <v>279</v>
      </c>
      <c r="R6" s="38" t="s">
        <v>280</v>
      </c>
      <c r="S6" s="84" t="s">
        <v>281</v>
      </c>
      <c r="T6" s="84" t="s">
        <v>281</v>
      </c>
      <c r="U6" s="84" t="s">
        <v>282</v>
      </c>
      <c r="V6" s="84" t="s">
        <v>275</v>
      </c>
      <c r="W6" s="84">
        <v>0</v>
      </c>
      <c r="X6" s="38" t="s">
        <v>283</v>
      </c>
      <c r="Y6" s="84">
        <v>357961066</v>
      </c>
      <c r="Z6" s="38" t="s">
        <v>293</v>
      </c>
      <c r="AA6" s="108" t="s">
        <v>295</v>
      </c>
      <c r="AB6" s="84">
        <v>15499</v>
      </c>
      <c r="AC6" s="108" t="s">
        <v>284</v>
      </c>
      <c r="AD6" s="84">
        <v>12</v>
      </c>
      <c r="AE6" s="84" t="s">
        <v>296</v>
      </c>
      <c r="AF6" s="84" t="s">
        <v>297</v>
      </c>
      <c r="AG6" s="108" t="s">
        <v>298</v>
      </c>
      <c r="AH6" s="84" t="s">
        <v>287</v>
      </c>
      <c r="AI6" s="108" t="s">
        <v>299</v>
      </c>
      <c r="AJ6" s="84">
        <v>1470</v>
      </c>
      <c r="AK6" s="84">
        <v>1470</v>
      </c>
      <c r="AL6" s="108" t="s">
        <v>301</v>
      </c>
      <c r="AM6" s="84">
        <v>7135.69</v>
      </c>
      <c r="AN6" s="112">
        <v>1684.31</v>
      </c>
      <c r="AO6" s="112">
        <v>8820</v>
      </c>
      <c r="AP6" s="112">
        <v>8363.31</v>
      </c>
      <c r="AQ6" s="112">
        <v>642.69000000000005</v>
      </c>
      <c r="AR6" s="112">
        <v>9006</v>
      </c>
      <c r="AS6" s="112">
        <v>8363.31</v>
      </c>
      <c r="AT6" s="112">
        <v>642.69000000000005</v>
      </c>
      <c r="AU6" s="112">
        <v>9006</v>
      </c>
      <c r="AV6" s="84">
        <v>13</v>
      </c>
      <c r="AW6" s="84"/>
      <c r="AX6" s="84"/>
      <c r="AY6" s="108"/>
      <c r="AZ6" s="84"/>
      <c r="BA6" s="84"/>
      <c r="BB6" s="84" t="s">
        <v>302</v>
      </c>
      <c r="BC6" s="84"/>
      <c r="BD6" s="108"/>
      <c r="BE6" s="84"/>
      <c r="BF6" s="38" t="s">
        <v>281</v>
      </c>
      <c r="BG6" s="84" t="s">
        <v>294</v>
      </c>
      <c r="BH6" s="114" t="s">
        <v>303</v>
      </c>
      <c r="BI6" s="38" t="s">
        <v>110</v>
      </c>
      <c r="BJ6" s="85">
        <v>45946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14500</v>
      </c>
      <c r="BQ6" s="117" t="s">
        <v>203</v>
      </c>
      <c r="BR6" s="118" t="s">
        <v>305</v>
      </c>
    </row>
    <row r="7" spans="1:70" s="113" customFormat="1" ht="15" customHeight="1" x14ac:dyDescent="0.3">
      <c r="A7" s="84">
        <v>3</v>
      </c>
      <c r="B7" s="38" t="s">
        <v>265</v>
      </c>
      <c r="C7" s="38" t="s">
        <v>247</v>
      </c>
      <c r="D7" s="38" t="s">
        <v>253</v>
      </c>
      <c r="E7" s="38" t="s">
        <v>253</v>
      </c>
      <c r="F7" s="38" t="s">
        <v>253</v>
      </c>
      <c r="G7" s="84" t="s">
        <v>266</v>
      </c>
      <c r="H7" s="38" t="s">
        <v>267</v>
      </c>
      <c r="I7" s="84">
        <v>61751</v>
      </c>
      <c r="J7" s="38" t="s">
        <v>306</v>
      </c>
      <c r="K7" s="84">
        <v>61751</v>
      </c>
      <c r="L7" s="84" t="s">
        <v>269</v>
      </c>
      <c r="M7" s="38" t="s">
        <v>270</v>
      </c>
      <c r="N7" s="84">
        <v>99732</v>
      </c>
      <c r="O7" s="84" t="s">
        <v>307</v>
      </c>
      <c r="P7" s="84">
        <v>138722</v>
      </c>
      <c r="Q7" s="38" t="s">
        <v>308</v>
      </c>
      <c r="R7" s="38" t="s">
        <v>273</v>
      </c>
      <c r="S7" s="84" t="s">
        <v>309</v>
      </c>
      <c r="T7" s="84" t="s">
        <v>309</v>
      </c>
      <c r="U7" s="84" t="s">
        <v>282</v>
      </c>
      <c r="V7" s="84" t="s">
        <v>275</v>
      </c>
      <c r="W7" s="84">
        <v>541</v>
      </c>
      <c r="X7" s="38" t="s">
        <v>310</v>
      </c>
      <c r="Y7" s="84">
        <v>351785792</v>
      </c>
      <c r="Z7" s="38" t="s">
        <v>311</v>
      </c>
      <c r="AA7" s="108" t="s">
        <v>312</v>
      </c>
      <c r="AB7" s="84">
        <v>63000</v>
      </c>
      <c r="AC7" s="108" t="s">
        <v>313</v>
      </c>
      <c r="AD7" s="84">
        <v>24</v>
      </c>
      <c r="AE7" s="84" t="s">
        <v>314</v>
      </c>
      <c r="AF7" s="84" t="s">
        <v>315</v>
      </c>
      <c r="AG7" s="108" t="s">
        <v>316</v>
      </c>
      <c r="AH7" s="84" t="s">
        <v>287</v>
      </c>
      <c r="AI7" s="108" t="s">
        <v>317</v>
      </c>
      <c r="AJ7" s="84">
        <v>3360</v>
      </c>
      <c r="AK7" s="84">
        <v>3360</v>
      </c>
      <c r="AL7" s="108" t="s">
        <v>318</v>
      </c>
      <c r="AM7" s="84">
        <v>48419.21</v>
      </c>
      <c r="AN7" s="112">
        <v>18780.79</v>
      </c>
      <c r="AO7" s="112">
        <v>67200</v>
      </c>
      <c r="AP7" s="112">
        <v>14580.79</v>
      </c>
      <c r="AQ7" s="112">
        <v>833.21</v>
      </c>
      <c r="AR7" s="112">
        <v>15414</v>
      </c>
      <c r="AS7" s="112">
        <v>14580.79</v>
      </c>
      <c r="AT7" s="112">
        <v>833.21</v>
      </c>
      <c r="AU7" s="112">
        <v>15414</v>
      </c>
      <c r="AV7" s="84">
        <v>27</v>
      </c>
      <c r="AW7" s="84"/>
      <c r="AX7" s="84"/>
      <c r="AY7" s="108"/>
      <c r="AZ7" s="84"/>
      <c r="BA7" s="84"/>
      <c r="BB7" s="84" t="s">
        <v>302</v>
      </c>
      <c r="BC7" s="84" t="s">
        <v>319</v>
      </c>
      <c r="BD7" s="108"/>
      <c r="BE7" s="84"/>
      <c r="BF7" s="38" t="s">
        <v>309</v>
      </c>
      <c r="BG7" s="84" t="s">
        <v>320</v>
      </c>
      <c r="BH7" s="114" t="s">
        <v>303</v>
      </c>
      <c r="BI7" s="38" t="s">
        <v>110</v>
      </c>
      <c r="BJ7" s="85">
        <v>45946</v>
      </c>
      <c r="BK7" s="84"/>
      <c r="BL7" s="38" t="s">
        <v>115</v>
      </c>
      <c r="BM7" s="115"/>
      <c r="BN7" s="116" t="s">
        <v>199</v>
      </c>
      <c r="BO7" s="84" t="s">
        <v>244</v>
      </c>
      <c r="BP7" s="84">
        <v>29000</v>
      </c>
      <c r="BQ7" s="117" t="s">
        <v>201</v>
      </c>
      <c r="BR7" s="118" t="s">
        <v>337</v>
      </c>
    </row>
    <row r="8" spans="1:70" s="113" customFormat="1" ht="15" customHeight="1" x14ac:dyDescent="0.3">
      <c r="A8" s="84">
        <v>4</v>
      </c>
      <c r="B8" s="38" t="s">
        <v>265</v>
      </c>
      <c r="C8" s="38" t="s">
        <v>247</v>
      </c>
      <c r="D8" s="38" t="s">
        <v>253</v>
      </c>
      <c r="E8" s="38" t="s">
        <v>253</v>
      </c>
      <c r="F8" s="38" t="s">
        <v>253</v>
      </c>
      <c r="G8" s="84" t="s">
        <v>266</v>
      </c>
      <c r="H8" s="38" t="s">
        <v>267</v>
      </c>
      <c r="I8" s="84">
        <v>60781</v>
      </c>
      <c r="J8" s="38" t="s">
        <v>321</v>
      </c>
      <c r="K8" s="84">
        <v>60781</v>
      </c>
      <c r="L8" s="84" t="s">
        <v>322</v>
      </c>
      <c r="M8" s="38" t="s">
        <v>323</v>
      </c>
      <c r="N8" s="84">
        <v>108842</v>
      </c>
      <c r="O8" s="84" t="s">
        <v>324</v>
      </c>
      <c r="P8" s="84">
        <v>149325</v>
      </c>
      <c r="Q8" s="38" t="s">
        <v>325</v>
      </c>
      <c r="R8" s="38" t="s">
        <v>273</v>
      </c>
      <c r="S8" s="84" t="s">
        <v>326</v>
      </c>
      <c r="T8" s="84" t="s">
        <v>326</v>
      </c>
      <c r="U8" s="84" t="s">
        <v>282</v>
      </c>
      <c r="V8" s="84" t="s">
        <v>275</v>
      </c>
      <c r="W8" s="84">
        <v>541</v>
      </c>
      <c r="X8" s="38" t="s">
        <v>310</v>
      </c>
      <c r="Y8" s="84">
        <v>351612357</v>
      </c>
      <c r="Z8" s="38" t="s">
        <v>327</v>
      </c>
      <c r="AA8" s="108" t="s">
        <v>328</v>
      </c>
      <c r="AB8" s="84">
        <v>80000</v>
      </c>
      <c r="AC8" s="108" t="s">
        <v>313</v>
      </c>
      <c r="AD8" s="84">
        <v>24</v>
      </c>
      <c r="AE8" s="84" t="s">
        <v>329</v>
      </c>
      <c r="AF8" s="84" t="s">
        <v>330</v>
      </c>
      <c r="AG8" s="108" t="s">
        <v>331</v>
      </c>
      <c r="AH8" s="84" t="s">
        <v>332</v>
      </c>
      <c r="AI8" s="108" t="s">
        <v>333</v>
      </c>
      <c r="AJ8" s="84">
        <v>4300</v>
      </c>
      <c r="AK8" s="84">
        <v>4300</v>
      </c>
      <c r="AL8" s="108" t="s">
        <v>334</v>
      </c>
      <c r="AM8" s="84">
        <v>71637.47</v>
      </c>
      <c r="AN8" s="112">
        <v>24262.53</v>
      </c>
      <c r="AO8" s="112">
        <v>95900</v>
      </c>
      <c r="AP8" s="112">
        <v>8362.5300000000007</v>
      </c>
      <c r="AQ8" s="112">
        <v>114.47</v>
      </c>
      <c r="AR8" s="112">
        <v>8477</v>
      </c>
      <c r="AS8" s="112">
        <v>8362.5300000000007</v>
      </c>
      <c r="AT8" s="112">
        <v>114.47</v>
      </c>
      <c r="AU8" s="112">
        <v>8477</v>
      </c>
      <c r="AV8" s="84">
        <v>29</v>
      </c>
      <c r="AW8" s="84"/>
      <c r="AX8" s="84"/>
      <c r="AY8" s="108"/>
      <c r="AZ8" s="84"/>
      <c r="BA8" s="84"/>
      <c r="BB8" s="84" t="s">
        <v>302</v>
      </c>
      <c r="BC8" s="84" t="s">
        <v>319</v>
      </c>
      <c r="BD8" s="108"/>
      <c r="BE8" s="84"/>
      <c r="BF8" s="38" t="s">
        <v>326</v>
      </c>
      <c r="BG8" s="84" t="s">
        <v>335</v>
      </c>
      <c r="BH8" s="114" t="s">
        <v>303</v>
      </c>
      <c r="BI8" s="38" t="s">
        <v>110</v>
      </c>
      <c r="BJ8" s="85">
        <v>45946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4300</v>
      </c>
      <c r="BQ8" s="117" t="s">
        <v>201</v>
      </c>
      <c r="BR8" s="118" t="s">
        <v>336</v>
      </c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2025-10-23T06:13:35Z</dcterms:modified>
</cp:coreProperties>
</file>