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CSS 118407/"/>
    </mc:Choice>
  </mc:AlternateContent>
  <xr:revisionPtr revIDLastSave="20" documentId="13_ncr:1_{E824EB55-D0BE-4D11-AF06-343AD1343DD9}" xr6:coauthVersionLast="47" xr6:coauthVersionMax="47" xr10:uidLastSave="{02C9969F-4729-41EC-A165-1C0A62716E9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<sst xmlns="http://schemas.openxmlformats.org/spreadsheetml/2006/main" count="395" uniqueCount="310">
  <si>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</si>
  <si>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</si>
  <si>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</si>
  <si>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</si>
  <si>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</si>
  <si>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</si>
  <si>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</si>
  <si>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</si>
  <si>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</si>
  <si>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</si>
  <si>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</si>
  <si>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</si>
  <si>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</si>
  <si>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</si>
  <si>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</si>
  <si>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</si>
  <si>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</si>
  <si>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</si>
  <si>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</si>
  <si>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</si>
  <si>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</si>
  <si>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</si>
  <si>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</si>
  <si>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</si>
  <si>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</si>
  <si>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</si>
  <si>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</si>
  <si>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</si>
  <si>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</si>
  <si>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</si>
  <si>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</si>
  <si>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</si>
  <si>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</si>
  <si>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</si>
  <si>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</si>
  <si>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</si>
  <si>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</si>
  <si>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</si>
  <si>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</si>
  <si>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</si>
  <si>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</si>
  <si>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</si>
  <si>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</si>
  <si>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</si>
  <si>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</si>
  <si>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</si>
  <si>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</si>
  <si>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</si>
  <si>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</si>
  <si>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</si>
  <si>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</si>
  <si>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</si>
  <si>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</si>
  <si>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</si>
  <si>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</si>
  <si>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</si>
  <si>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</si>
  <si>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</si>
  <si>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</si>
  <si>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</si>
  <si>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</si>
  <si>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</si>
  <si>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</si>
  <si>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</si>
  <si>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</si>
  <si>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</si>
  <si>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</si>
  <si>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</si>
  <si>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</si>
  <si>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</si>
  <si>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</si>
  <si>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</si>
  <si>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</si>
  <si>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</si>
  <si>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</si>
  <si>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</si>
  <si>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</si>
  <si>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</si>
  <si>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</si>
  <si>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</si>
  <si>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</si>
  <si>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</si>
  <si>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</si>
  <si>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</si>
  <si>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</si>
  <si>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</si>
  <si>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</si>
  <si>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</si>
  <si>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</si>
  <si>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</si>
  <si>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</si>
  <si>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</si>
  <si>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</si>
  <si>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</si>
  <si>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</si>
  <si>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</si>
  <si>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</si>
  <si>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</si>
  <si>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</si>
  <si>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</si>
  <si>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</si>
  <si>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</si>
  <si>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</si>
  <si>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</si>
  <si>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</si>
  <si>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</si>
  <si>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</si>
  <si>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</si>
  <si>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</si>
  <si>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</si>
  <si>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</si>
  <si>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</si>
  <si>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</si>
  <si>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</si>
  <si>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</si>
  <si>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</si>
  <si>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</si>
  <si>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</si>
  <si>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</si>
  <si>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</si>
  <si>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</si>
  <si>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</si>
  <si>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</si>
  <si>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</si>
  <si>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</si>
  <si>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</si>
  <si>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</si>
  <si>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</si>
  <si>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</si>
  <si>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</si>
  <si>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</si>
  <si>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</si>
  <si>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</si>
  <si>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</si>
  <si>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</si>
  <si>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</si>
  <si>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</si>
  <si>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</si>
  <si>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</si>
  <si>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</si>
  <si>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</si>
  <si>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</si>
  <si>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</si>
  <si>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</si>
  <si>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</si>
  <si>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</si>
  <si>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</si>
  <si>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</si>
  <si>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</si>
  <si>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</si>
  <si>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</si>
  <si>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</si>
  <si>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</si>
  <si>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</si>
  <si>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</si>
  <si>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</si>
  <si>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</si>
  <si>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</si>
  <si>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</si>
  <si>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</si>
  <si>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</si>
  <si>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</si>
  <si>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</si>
  <si>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</si>
  <si>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</si>
  <si>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</si>
  <si>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</si>
  <si>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</si>
  <si>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</si>
  <si>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</si>
  <si>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</si>
  <si>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</si>
  <si>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</si>
  <si>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</si>
  <si>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</si>
  <si>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</si>
  <si>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</si>
  <si>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</si>
  <si>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</si>
  <si>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</si>
  <si>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</si>
  <si>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</si>
  <si>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</si>
  <si>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</si>
  <si>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</si>
  <si>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</si>
  <si>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</si>
  <si>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</si>
  <si>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</si>
  <si>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</si>
  <si>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</si>
  <si>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</si>
  <si>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</si>
  <si>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</si>
  <si>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</si>
  <si>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</si>
  <si>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</si>
  <si>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</si>
  <si>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</si>
  <si>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</si>
  <si>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</si>
  <si>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</si>
  <si>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</si>
  <si>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</si>
  <si>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</si>
  <si>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</si>
  <si>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</si>
  <si>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</si>
  <si>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</si>
  <si>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</si>
  <si>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</si>
  <si>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</si>
  <si>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</si>
  <si>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</si>
  <si>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</si>
  <si>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</si>
  <si>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</si>
  <si>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</si>
  <si>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</si>
  <si>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</si>
  <si>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</si>
  <si>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</si>
  <si>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</si>
  <si>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</si>
  <si>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</si>
  <si>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</si>
  <si>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</si>
  <si>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</si>
  <si>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</si>
  <si>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</si>
  <si>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</si>
  <si>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</si>
  <si>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</si>
  <si>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</si>
  <si>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</si>
  <si>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</si>
  <si>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</si>
  <si>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</si>
  <si>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</si>
  <si>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</si>
  <si>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</si>
  <si>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</si>
  <si>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</si>
  <si>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</si>
  <si>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</si>
  <si>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</si>
  <si>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</si>
  <si>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</si>
  <si>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</si>
  <si>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</si>
  <si>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</si>
  <si>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</si>
  <si>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East</t>
  </si>
  <si>
    <t>HINDU</t>
  </si>
  <si>
    <t>Chetana</t>
  </si>
  <si>
    <t>Open</t>
  </si>
  <si>
    <t/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</si>
  <si>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</si>
  <si>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</si>
  <si>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</si>
  <si>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</si>
  <si>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</si>
  <si>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</si>
  <si>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</si>
  <si>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</si>
  <si>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</si>
  <si>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</si>
  <si>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Sagar Kumar Behera</t>
  </si>
  <si>
    <t>SF0051555</t>
  </si>
  <si>
    <t>BM</t>
  </si>
  <si>
    <t>Sangram Keshari Jena</t>
  </si>
  <si>
    <t>SF0057317</t>
  </si>
  <si>
    <t>OBC</t>
  </si>
  <si>
    <t>Loan Officer</t>
  </si>
  <si>
    <t>Terminated</t>
  </si>
  <si>
    <t>Completed-Report Submitted</t>
  </si>
  <si>
    <t>Rasulpur</t>
  </si>
  <si>
    <t>SF0077843</t>
  </si>
  <si>
    <t>Biswajit  Das</t>
  </si>
  <si>
    <t>Rasulpur 675366</t>
  </si>
  <si>
    <t>rabi</t>
  </si>
  <si>
    <t>SID951375541817</t>
  </si>
  <si>
    <t>MUSLIM</t>
  </si>
  <si>
    <t>Agriculture &amp; Farming</t>
  </si>
  <si>
    <t>HALIMA BIBI</t>
  </si>
  <si>
    <t>SID951375541816</t>
  </si>
  <si>
    <t>BC</t>
  </si>
  <si>
    <t>RUKSANA BIBI</t>
  </si>
  <si>
    <t>14-Dec-2023</t>
  </si>
  <si>
    <t>06</t>
  </si>
  <si>
    <t>2</t>
  </si>
  <si>
    <t>5.67 Yrs</t>
  </si>
  <si>
    <t>27 Dec 2019</t>
  </si>
  <si>
    <t>&gt; 4 to 6 Years</t>
  </si>
  <si>
    <t>06-Jan-2024</t>
  </si>
  <si>
    <t>06-Sep-2025</t>
  </si>
  <si>
    <t>09-Mar-2024</t>
  </si>
  <si>
    <t>3</t>
  </si>
  <si>
    <t>5.78 Yrs</t>
  </si>
  <si>
    <t>26 Dec 2019</t>
  </si>
  <si>
    <t>06-Apr-2024</t>
  </si>
  <si>
    <t>9078013687</t>
  </si>
  <si>
    <t>7894463153</t>
  </si>
  <si>
    <t>As per Loan card and Borrower Statement Borrower paid her EMI on Dt.06-04-2025 of Rs-3200/- to LO Ranjit Kumar Das but LO Ranjit Kumar Das not Posted in FIMO.</t>
  </si>
  <si>
    <t>As per Loan card and Borrower Statement Borrower paid her EMI on Dt.06-04-2025 of Rs-2780/- to LO Ranjit Kumar Das but LO Ranjit Kumar Das not Posted in FIMO.</t>
  </si>
  <si>
    <t>SF0095011</t>
  </si>
  <si>
    <t>Ranjit Kumar Das</t>
  </si>
  <si>
    <t>07:00AM</t>
  </si>
  <si>
    <t>FN25-26-02583</t>
  </si>
  <si>
    <t>As per Loan card and Borrower Statement Borrower paid her EMI on Dt.06-04-2025 of Rs-3200/- to LO Ranjit Kumar Das but LO Ranjit Kumar Das not Posted in FIMO.
As per Loan card and Borrower Statement Borrower paid her EMI on Dt.06-04-2025 of Rs-2780/- to LO Ranjit Kumar Das but LO Ranjit Kumar Das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</si>
</sst>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8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45931</v>
      </c>
      <c r="H5" s="107" t="s">
        <v>259</v>
      </c>
      <c r="I5" s="61">
        <v>45947</v>
      </c>
      <c r="J5" s="74" t="str">
        <f>IF('Physical Cash at Safe'!D28="Yes",'Physical Cash at Safe'!E28,IF('Borrower Wise Details'!D5&lt;&gt;"",'Borrower Wise Details'!D5,""))</f>
        <v>FN25-26-02583</v>
      </c>
      <c r="K5" s="81">
        <v>1</v>
      </c>
      <c r="L5" s="82">
        <v>5980</v>
      </c>
      <c r="M5" s="82">
        <v>0</v>
      </c>
      <c r="N5" s="82" t="s">
        <v>266</v>
      </c>
      <c r="O5" s="82" t="s">
        <v>261</v>
      </c>
      <c r="P5" s="82" t="s">
        <v>262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Ranjit Kumar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SF0095011</v>
      </c>
      <c r="U5" s="77" t="s">
        <v>274</v>
      </c>
      <c r="V5" s="61">
        <v>45753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275</v>
      </c>
      <c r="Z5" s="61">
        <v>45933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45947</v>
      </c>
      <c r="AH5" s="70" t="s">
        <v>309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Ranjit Kumar Das</v>
      </c>
      <c r="E5" s="68" t="str">
        <f>IF(OR('Fraud Investigation Report'!T5="", 'Fraud Investigation Report'!T5=0), "", 'Fraud Investigation Report'!T5)</f>
        <v>SF0095011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5980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264</v>
      </c>
      <c r="B4" s="41" t="s">
        <v>265</v>
      </c>
      <c r="C4" s="41" t="s">
        <v>263</v>
      </c>
      <c r="D4" s="41" t="s">
        <v>258</v>
      </c>
      <c r="E4" s="41" t="s">
        <v>258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45933</v>
      </c>
      <c r="C6" s="18">
        <v>45932</v>
      </c>
      <c r="D6" s="18">
        <v>45933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50</v>
      </c>
      <c r="C11" s="23">
        <f>B11*A11</f>
        <v>25000</v>
      </c>
      <c r="D11" s="25">
        <v>50</v>
      </c>
      <c r="E11" s="23">
        <f t="shared" ref="E11:E17" si="0">D11*A11</f>
        <v>25000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ht="14.5" x14ac:dyDescent="0.35">
      <c r="A15" s="24">
        <v>20</v>
      </c>
      <c r="B15" s="25">
        <v>27</v>
      </c>
      <c r="C15" s="23">
        <f t="shared" si="1"/>
        <v>540</v>
      </c>
      <c r="D15" s="25">
        <v>27</v>
      </c>
      <c r="E15" s="23">
        <f t="shared" si="0"/>
        <v>540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30204</v>
      </c>
      <c r="D19" s="30" t="s">
        <v>76</v>
      </c>
      <c r="E19" s="31">
        <f>SUM(E10:E18)</f>
        <v>30204</v>
      </c>
    </row>
    <row r="20" spans="1:5" ht="30" customHeight="1" x14ac:dyDescent="0.35">
      <c r="A20" s="145" t="s">
        <v>97</v>
      </c>
      <c r="B20" s="146"/>
      <c r="C20" s="32">
        <v>30204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49">
        <v>255</v>
      </c>
      <c r="E33" s="150"/>
    </row>
    <row r="34" spans="1:5" ht="26" x14ac:dyDescent="0.35">
      <c r="A34" s="39" t="s">
        <v>220</v>
      </c>
      <c r="B34" s="38" t="s">
        <v>267</v>
      </c>
      <c r="C34" s="39" t="s">
        <v>221</v>
      </c>
      <c r="D34" s="151" t="s">
        <v>270</v>
      </c>
      <c r="E34" s="152"/>
    </row>
    <row r="35" spans="1:5" ht="26" x14ac:dyDescent="0.35">
      <c r="A35" s="39" t="s">
        <v>222</v>
      </c>
      <c r="B35" s="38" t="s">
        <v>268</v>
      </c>
      <c r="C35" s="39" t="s">
        <v>224</v>
      </c>
      <c r="D35" s="151" t="s">
        <v>271</v>
      </c>
      <c r="E35" s="152"/>
    </row>
    <row r="36" spans="1:5" ht="25.5" customHeight="1" x14ac:dyDescent="0.35">
      <c r="A36" s="39" t="s">
        <v>223</v>
      </c>
      <c r="B36" s="38" t="s">
        <v>260</v>
      </c>
      <c r="C36" s="39" t="s">
        <v>225</v>
      </c>
      <c r="D36" s="151" t="s">
        <v>269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80" zoomScaleNormal="80" workbookViewId="0">
      <selection activeCell="E5" sqref="E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308</v>
      </c>
      <c r="E5" s="65">
        <v>45933</v>
      </c>
      <c r="F5" s="38" t="s">
        <v>306</v>
      </c>
      <c r="G5" s="49" t="s">
        <v>305</v>
      </c>
      <c r="H5" s="49" t="s">
        <v>273</v>
      </c>
      <c r="I5" s="120" t="s">
        <v>279</v>
      </c>
      <c r="J5" s="120" t="s">
        <v>285</v>
      </c>
      <c r="K5" s="120" t="s">
        <v>287</v>
      </c>
      <c r="L5" s="11">
        <v>355683238</v>
      </c>
      <c r="M5" s="65" t="s">
        <v>296</v>
      </c>
      <c r="N5" s="124">
        <v>60000</v>
      </c>
      <c r="O5" s="124">
        <v>3200</v>
      </c>
      <c r="P5" s="121" t="s">
        <v>139</v>
      </c>
      <c r="Q5" s="80">
        <v>45753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201</v>
      </c>
      <c r="W5" s="122" t="s">
        <v>303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FN25-26-02583</v>
      </c>
      <c r="E6" s="65">
        <v>45933</v>
      </c>
      <c r="F6" s="38" t="str">
        <f t="shared" ref="F6:F70" si="1">IF(J6&lt;&gt;"", $F$5, "")</f>
        <v>Ranjit Kumar Das</v>
      </c>
      <c r="G6" s="49" t="str">
        <f t="shared" ref="G6:G70" si="2">IF(J6&lt;&gt;"", $G$5, "")</f>
        <v>SF0095011</v>
      </c>
      <c r="H6" s="49" t="str">
        <f t="shared" ref="H6:H70" si="3">IF(J6&lt;&gt;"", $H$5, "")</f>
        <v>Loan Officer</v>
      </c>
      <c r="I6" s="120" t="s">
        <v>279</v>
      </c>
      <c r="J6" s="120" t="s">
        <v>281</v>
      </c>
      <c r="K6" s="120" t="s">
        <v>284</v>
      </c>
      <c r="L6" s="11">
        <v>353882471</v>
      </c>
      <c r="M6" s="65" t="s">
        <v>288</v>
      </c>
      <c r="N6" s="124">
        <v>52000</v>
      </c>
      <c r="O6" s="124">
        <v>2780</v>
      </c>
      <c r="P6" s="121" t="s">
        <v>139</v>
      </c>
      <c r="Q6" s="80">
        <v>45753</v>
      </c>
      <c r="R6" s="124">
        <v>2780</v>
      </c>
      <c r="S6" s="124">
        <v>0</v>
      </c>
      <c r="T6" s="124">
        <v>0</v>
      </c>
      <c r="U6" s="125">
        <f t="shared" ref="U6:U69" si="4">IF(AND(ISBLANK(R6),ISBLANK(S6),ISBLANK(T6)),"",R6-(S6+T6))</f>
        <v>2780</v>
      </c>
      <c r="V6" s="117" t="s">
        <v>201</v>
      </c>
      <c r="W6" s="122" t="s">
        <v>304</v>
      </c>
    </row>
    <row r="7" spans="1:23" ht="2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R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45726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45726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252</v>
      </c>
      <c r="C5" s="38" t="s">
        <v>247</v>
      </c>
      <c r="D5" s="38" t="s">
        <v>258</v>
      </c>
      <c r="E5" s="38" t="s">
        <v>258</v>
      </c>
      <c r="F5" s="38" t="s">
        <v>263</v>
      </c>
      <c r="G5" s="84" t="s">
        <v>264</v>
      </c>
      <c r="H5" s="38" t="s">
        <v>265</v>
      </c>
      <c r="I5" s="84">
        <v>58335</v>
      </c>
      <c r="J5" s="38" t="s">
        <v>276</v>
      </c>
      <c r="K5" s="84">
        <v>58335</v>
      </c>
      <c r="L5" s="84" t="s">
        <v>277</v>
      </c>
      <c r="M5" s="38" t="s">
        <v>278</v>
      </c>
      <c r="N5" s="84">
        <v>169079</v>
      </c>
      <c r="O5" s="84" t="s">
        <v>279</v>
      </c>
      <c r="P5" s="84">
        <v>227009</v>
      </c>
      <c r="Q5" s="38" t="s">
        <v>280</v>
      </c>
      <c r="R5" s="38" t="s">
        <v>254</v>
      </c>
      <c r="S5" s="84" t="s">
        <v>281</v>
      </c>
      <c r="T5" s="84" t="s">
        <v>281</v>
      </c>
      <c r="U5" s="84" t="s">
        <v>272</v>
      </c>
      <c r="V5" s="84" t="s">
        <v>282</v>
      </c>
      <c r="W5" s="84">
        <v>541</v>
      </c>
      <c r="X5" s="38" t="s">
        <v>283</v>
      </c>
      <c r="Y5" s="84">
        <v>353882471</v>
      </c>
      <c r="Z5" s="38" t="s">
        <v>284</v>
      </c>
      <c r="AA5" s="108" t="s">
        <v>288</v>
      </c>
      <c r="AB5" s="84">
        <v>52000</v>
      </c>
      <c r="AC5" s="108" t="s">
        <v>289</v>
      </c>
      <c r="AD5" s="84">
        <v>24</v>
      </c>
      <c r="AE5" s="84" t="s">
        <v>290</v>
      </c>
      <c r="AF5" s="84" t="s">
        <v>291</v>
      </c>
      <c r="AG5" s="108" t="s">
        <v>292</v>
      </c>
      <c r="AH5" s="84" t="s">
        <v>293</v>
      </c>
      <c r="AI5" s="108" t="s">
        <v>294</v>
      </c>
      <c r="AJ5" s="84">
        <v>2780</v>
      </c>
      <c r="AK5" s="84">
        <v>2780</v>
      </c>
      <c r="AL5" s="108" t="s">
        <v>295</v>
      </c>
      <c r="AM5" s="84">
        <v>39443.65</v>
      </c>
      <c r="AN5" s="112">
        <v>13376.35</v>
      </c>
      <c r="AO5" s="112">
        <v>52820</v>
      </c>
      <c r="AP5" s="112">
        <v>12556.35</v>
      </c>
      <c r="AQ5" s="112">
        <v>781.65</v>
      </c>
      <c r="AR5" s="112">
        <v>13338</v>
      </c>
      <c r="AS5" s="112">
        <v>5080.1499999999996</v>
      </c>
      <c r="AT5" s="112">
        <v>479.85</v>
      </c>
      <c r="AU5" s="112">
        <v>5560</v>
      </c>
      <c r="AV5" s="84">
        <v>21</v>
      </c>
      <c r="AW5" s="84"/>
      <c r="AX5" s="84"/>
      <c r="AY5" s="108"/>
      <c r="AZ5" s="84"/>
      <c r="BA5" s="84"/>
      <c r="BB5" s="84" t="s">
        <v>255</v>
      </c>
      <c r="BC5" s="84" t="s">
        <v>256</v>
      </c>
      <c r="BD5" s="108"/>
      <c r="BE5" s="84">
        <v>0</v>
      </c>
      <c r="BF5" s="38" t="s">
        <v>281</v>
      </c>
      <c r="BG5" s="84" t="s">
        <v>301</v>
      </c>
      <c r="BH5" s="114" t="s">
        <v>257</v>
      </c>
      <c r="BI5" s="38" t="s">
        <v>110</v>
      </c>
      <c r="BJ5" s="85">
        <v>45933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2780</v>
      </c>
      <c r="BQ5" s="117" t="s">
        <v>201</v>
      </c>
      <c r="BR5" s="118" t="s">
        <v>304</v>
      </c>
    </row>
    <row r="6" spans="1:70" s="113" customFormat="1" ht="15" customHeight="1" x14ac:dyDescent="0.35">
      <c r="A6" s="84">
        <v>2</v>
      </c>
      <c r="B6" s="38" t="s">
        <v>252</v>
      </c>
      <c r="C6" s="38" t="s">
        <v>247</v>
      </c>
      <c r="D6" s="38" t="s">
        <v>258</v>
      </c>
      <c r="E6" s="38" t="s">
        <v>258</v>
      </c>
      <c r="F6" s="38" t="s">
        <v>263</v>
      </c>
      <c r="G6" s="84" t="s">
        <v>264</v>
      </c>
      <c r="H6" s="38" t="s">
        <v>265</v>
      </c>
      <c r="I6" s="84">
        <v>58335</v>
      </c>
      <c r="J6" s="38" t="s">
        <v>276</v>
      </c>
      <c r="K6" s="84">
        <v>58335</v>
      </c>
      <c r="L6" s="84" t="s">
        <v>277</v>
      </c>
      <c r="M6" s="38" t="s">
        <v>278</v>
      </c>
      <c r="N6" s="84">
        <v>169079</v>
      </c>
      <c r="O6" s="84" t="s">
        <v>279</v>
      </c>
      <c r="P6" s="84">
        <v>227009</v>
      </c>
      <c r="Q6" s="38" t="s">
        <v>280</v>
      </c>
      <c r="R6" s="38" t="s">
        <v>254</v>
      </c>
      <c r="S6" s="84" t="s">
        <v>285</v>
      </c>
      <c r="T6" s="84" t="s">
        <v>285</v>
      </c>
      <c r="U6" s="84" t="s">
        <v>286</v>
      </c>
      <c r="V6" s="84" t="s">
        <v>253</v>
      </c>
      <c r="W6" s="84">
        <v>0</v>
      </c>
      <c r="X6" s="38" t="s">
        <v>283</v>
      </c>
      <c r="Y6" s="84">
        <v>355683238</v>
      </c>
      <c r="Z6" s="38" t="s">
        <v>287</v>
      </c>
      <c r="AA6" s="108" t="s">
        <v>296</v>
      </c>
      <c r="AB6" s="84">
        <v>60000</v>
      </c>
      <c r="AC6" s="108" t="s">
        <v>289</v>
      </c>
      <c r="AD6" s="84">
        <v>24</v>
      </c>
      <c r="AE6" s="84" t="s">
        <v>297</v>
      </c>
      <c r="AF6" s="84" t="s">
        <v>298</v>
      </c>
      <c r="AG6" s="108" t="s">
        <v>299</v>
      </c>
      <c r="AH6" s="84" t="s">
        <v>293</v>
      </c>
      <c r="AI6" s="108" t="s">
        <v>300</v>
      </c>
      <c r="AJ6" s="84">
        <v>3200</v>
      </c>
      <c r="AK6" s="84">
        <v>3200</v>
      </c>
      <c r="AL6" s="108" t="s">
        <v>295</v>
      </c>
      <c r="AM6" s="84">
        <v>39414.980000000003</v>
      </c>
      <c r="AN6" s="112">
        <v>14985.02</v>
      </c>
      <c r="AO6" s="112">
        <v>54400</v>
      </c>
      <c r="AP6" s="112">
        <v>20585.02</v>
      </c>
      <c r="AQ6" s="112">
        <v>1754.98</v>
      </c>
      <c r="AR6" s="112">
        <v>22340</v>
      </c>
      <c r="AS6" s="112">
        <v>2762.92</v>
      </c>
      <c r="AT6" s="112">
        <v>437.08</v>
      </c>
      <c r="AU6" s="112">
        <v>3200</v>
      </c>
      <c r="AV6" s="84">
        <v>18</v>
      </c>
      <c r="AW6" s="84"/>
      <c r="AX6" s="84"/>
      <c r="AY6" s="108"/>
      <c r="AZ6" s="84"/>
      <c r="BA6" s="84"/>
      <c r="BB6" s="84" t="s">
        <v>255</v>
      </c>
      <c r="BC6" s="84" t="s">
        <v>256</v>
      </c>
      <c r="BD6" s="108"/>
      <c r="BE6" s="84">
        <v>0</v>
      </c>
      <c r="BF6" s="38" t="s">
        <v>285</v>
      </c>
      <c r="BG6" s="84" t="s">
        <v>302</v>
      </c>
      <c r="BH6" s="114" t="s">
        <v>257</v>
      </c>
      <c r="BI6" s="38" t="s">
        <v>110</v>
      </c>
      <c r="BJ6" s="85">
        <v>45933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3200</v>
      </c>
      <c r="BQ6" s="117" t="s">
        <v>201</v>
      </c>
      <c r="BR6" s="118" t="s">
        <v>303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2025-10-17T06:21:04Z</dcterms:modified>
</cp:coreProperties>
</file>