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ngalpur Css 118394/"/>
    </mc:Choice>
  </mc:AlternateContent>
  <xr:revisionPtr revIDLastSave="21" documentId="13_ncr:1_{023766C0-ED51-4EA6-B5F8-2A2FEAE081BC}" xr6:coauthVersionLast="47" xr6:coauthVersionMax="47" xr10:uidLastSave="{CC6678CE-C89B-4783-B3DF-BFAD1C2D055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20" l="1"/>
  <c r="G7" i="20"/>
  <c r="G6" i="20"/>
  <c r="F8" i="20"/>
  <c r="F7" i="20"/>
  <c r="F6" i="20"/>
  <c r="D6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<sst xmlns="http://schemas.openxmlformats.org/spreadsheetml/2006/main" count="354" uniqueCount="304">
  <si>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</si>
  <si>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</si>
  <si>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</si>
  <si>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</si>
  <si>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</si>
  <si>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</si>
  <si>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</si>
  <si>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</si>
  <si>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</si>
  <si>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</si>
  <si>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</si>
  <si>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</si>
  <si>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</si>
  <si>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</si>
  <si>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</si>
  <si>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</si>
  <si>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</si>
  <si>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</si>
  <si>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</si>
  <si>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</si>
  <si>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</si>
  <si>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</si>
  <si>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</si>
  <si>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</si>
  <si>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</si>
  <si>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</si>
  <si>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</si>
  <si>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</si>
  <si>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</si>
  <si>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</si>
  <si>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</si>
  <si>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</si>
  <si>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</si>
  <si>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</si>
  <si>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</si>
  <si>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</si>
  <si>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</si>
  <si>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</si>
  <si>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</si>
  <si>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</si>
  <si>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</si>
  <si>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</si>
  <si>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</si>
  <si>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</si>
  <si>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</si>
  <si>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</si>
  <si>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</si>
  <si>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</si>
  <si>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</si>
  <si>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</si>
  <si>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</si>
  <si>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</si>
  <si>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</si>
  <si>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</si>
  <si>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</si>
  <si>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</si>
  <si>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</si>
  <si>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</si>
  <si>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</si>
  <si>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</si>
  <si>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</si>
  <si>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</si>
  <si>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</si>
  <si>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</si>
  <si>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</si>
  <si>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</si>
  <si>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</si>
  <si>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</si>
  <si>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</si>
  <si>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</si>
  <si>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</si>
  <si>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</si>
  <si>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</si>
  <si>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</si>
  <si>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</si>
  <si>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</si>
  <si>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</si>
  <si>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</si>
  <si>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</si>
  <si>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</si>
  <si>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</si>
  <si>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</si>
  <si>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</si>
  <si>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</si>
  <si>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</si>
  <si>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</si>
  <si>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</si>
  <si>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</si>
  <si>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</si>
  <si>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</si>
  <si>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</si>
  <si>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</si>
  <si>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</si>
  <si>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</si>
  <si>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</si>
  <si>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</si>
  <si>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</si>
  <si>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</si>
  <si>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</si>
  <si>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</si>
  <si>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</si>
  <si>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</si>
  <si>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</si>
  <si>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</si>
  <si>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</si>
  <si>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</si>
  <si>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</si>
  <si>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</si>
  <si>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</si>
  <si>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</si>
  <si>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</si>
  <si>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</si>
  <si>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</si>
  <si>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</si>
  <si>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</si>
  <si>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</si>
  <si>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</si>
  <si>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</si>
  <si>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</si>
  <si>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</si>
  <si>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</si>
  <si>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</si>
  <si>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</si>
  <si>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</si>
  <si>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</si>
  <si>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</si>
  <si>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</si>
  <si>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</si>
  <si>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</si>
  <si>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</si>
  <si>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</si>
  <si>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</si>
  <si>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</si>
  <si>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</si>
  <si>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</si>
  <si>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</si>
  <si>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</si>
  <si>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</si>
  <si>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</si>
  <si>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</si>
  <si>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</si>
  <si>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</si>
  <si>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</si>
  <si>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</si>
  <si>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</si>
  <si>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</si>
  <si>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</si>
  <si>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</si>
  <si>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</si>
  <si>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</si>
  <si>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</si>
  <si>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</si>
  <si>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</si>
  <si>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</si>
  <si>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</si>
  <si>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</si>
  <si>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</si>
  <si>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</si>
  <si>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</si>
  <si>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</si>
  <si>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</si>
  <si>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</si>
  <si>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</si>
  <si>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</si>
  <si>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</si>
  <si>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</si>
  <si>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</si>
  <si>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</si>
  <si>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</si>
  <si>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</si>
  <si>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</si>
  <si>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</si>
  <si>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</si>
  <si>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</si>
  <si>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</si>
  <si>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</si>
  <si>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</si>
  <si>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</si>
  <si>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</si>
  <si>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</si>
  <si>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</si>
  <si>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</si>
  <si>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</si>
  <si>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</si>
  <si>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</si>
  <si>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</si>
  <si>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</si>
  <si>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</si>
  <si>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</si>
  <si>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</si>
  <si>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</si>
  <si>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</si>
  <si>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</si>
  <si>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</si>
  <si>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</si>
  <si>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</si>
  <si>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</si>
  <si>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</si>
  <si>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</si>
  <si>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</si>
  <si>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</si>
  <si>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</si>
  <si>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</si>
  <si>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</si>
  <si>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</si>
  <si>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</si>
  <si>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</si>
  <si>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</si>
  <si>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</si>
  <si>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</si>
  <si>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</si>
  <si>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</si>
  <si>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</si>
  <si>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</si>
  <si>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</si>
  <si>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</si>
  <si>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</si>
  <si>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</si>
  <si>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</si>
  <si>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</si>
  <si>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</si>
  <si>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</si>
  <si>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</si>
  <si>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</si>
  <si>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</si>
  <si>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</si>
  <si>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</si>
  <si>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</si>
  <si>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</si>
  <si>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</si>
  <si>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</si>
  <si>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</si>
  <si>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</si>
  <si>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</si>
  <si>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</si>
  <si>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</si>
  <si>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</si>
  <si>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</si>
  <si>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</si>
  <si>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</si>
  <si>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</si>
  <si>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</si>
  <si>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</si>
  <si>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</si>
  <si>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</si>
  <si>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</si>
  <si>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</si>
  <si>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</si>
  <si>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</si>
  <si>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</si>
  <si>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</si>
  <si>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Bhadrak</t>
  </si>
  <si>
    <t>BQM</t>
  </si>
  <si>
    <t>Krushna Chandra Sahoo/SF0083225</t>
  </si>
  <si>
    <t>Alok Kumar Maharana/SF0083414</t>
  </si>
  <si>
    <t>BM</t>
  </si>
  <si>
    <t>Completed-Report Submitted</t>
  </si>
  <si>
    <t>OR2883</t>
  </si>
  <si>
    <t>Hatadihi</t>
  </si>
  <si>
    <t>R</t>
  </si>
  <si>
    <t>Bhagirath Das</t>
  </si>
  <si>
    <t>SF0059786</t>
  </si>
  <si>
    <t>L</t>
  </si>
  <si>
    <t>Himanshu Maishal</t>
  </si>
  <si>
    <t>SF0069838</t>
  </si>
  <si>
    <t>Biranchi Narayan Swain/SF0003954</t>
  </si>
  <si>
    <t>Abhijit Rout/SF0075084</t>
  </si>
  <si>
    <t>East</t>
  </si>
  <si>
    <t>Jajpur Town</t>
  </si>
  <si>
    <t>OR1616</t>
  </si>
  <si>
    <t>Mangalpur</t>
  </si>
  <si>
    <t>Merdha</t>
  </si>
  <si>
    <t>SF0091825</t>
  </si>
  <si>
    <t>Sibaprasad Swain</t>
  </si>
  <si>
    <t>545330</t>
  </si>
  <si>
    <t>baby</t>
  </si>
  <si>
    <t>Chetana</t>
  </si>
  <si>
    <t>SSF3493413</t>
  </si>
  <si>
    <t>OBC</t>
  </si>
  <si>
    <t>HINDU</t>
  </si>
  <si>
    <t>Agriculture &amp; Farming</t>
  </si>
  <si>
    <t>JANAKI PANDA</t>
  </si>
  <si>
    <t>10-Jun-2024</t>
  </si>
  <si>
    <t>Wed</t>
  </si>
  <si>
    <t>2</t>
  </si>
  <si>
    <t>2.61 Yrs</t>
  </si>
  <si>
    <t>07 Mar 2023</t>
  </si>
  <si>
    <t>&gt; 2 to 4 Years</t>
  </si>
  <si>
    <t>10-Jul-2024</t>
  </si>
  <si>
    <t>06-Oct-2024</t>
  </si>
  <si>
    <t>Open</t>
  </si>
  <si>
    <t/>
  </si>
  <si>
    <t>31-Mar-2025</t>
  </si>
  <si>
    <t>9078020951</t>
  </si>
  <si>
    <t>Bipin Bihare Barik</t>
  </si>
  <si>
    <t>Loan Officer</t>
  </si>
  <si>
    <t>SF0067005</t>
  </si>
  <si>
    <t>CSS</t>
  </si>
  <si>
    <t>Terminated</t>
  </si>
  <si>
    <t>FIR Not Filled</t>
  </si>
  <si>
    <t>17-10-2025</t>
  </si>
  <si>
    <t>08:00AM</t>
  </si>
  <si>
    <t xml:space="preserve">As Per Borrower Statement and Cash Receipt Borrower Paid Rs-58380/- on Dt.11-09-2024 to LO Bipin Biharee barik but LO Bipin Biharee Barik entry One EMI  On Dt.06-10-2024 of Rs-2780/- Rest Amount Rs-55600/- not Posted in FIMO. </t>
  </si>
  <si>
    <t>FN25-26-02594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</si>
</sst>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45931</v>
      </c>
      <c r="H5" s="107" t="s">
        <v>297</v>
      </c>
      <c r="I5" s="61">
        <v>45947</v>
      </c>
      <c r="J5" s="74" t="str">
        <f>IF('Physical Cash at Safe'!D28="Yes",'Physical Cash at Safe'!E28,IF('Borrower Wise Details'!D5&lt;&gt;"",'Borrower Wise Details'!D5,""))</f>
        <v>FN25-26-02594</v>
      </c>
      <c r="K5" s="81">
        <v>1</v>
      </c>
      <c r="L5" s="82">
        <v>58380</v>
      </c>
      <c r="M5" s="82">
        <v>2780</v>
      </c>
      <c r="N5" s="82" t="s">
        <v>265</v>
      </c>
      <c r="O5" s="82" t="s">
        <v>253</v>
      </c>
      <c r="P5" s="82" t="s">
        <v>254</v>
      </c>
      <c r="Q5" s="82" t="s">
        <v>248</v>
      </c>
      <c r="R5" s="75" t="str">
        <f>IF('Physical Cash at Safe'!$D$28="Yes", 'Physical Cash at Safe'!$A$28, IF('Borrower Wise Details'!F5&lt;&gt;"", 'Borrower Wise Details'!F5, ""))</f>
        <v>Bipin Bihare Barik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SF0067005</v>
      </c>
      <c r="U5" s="77" t="s">
        <v>298</v>
      </c>
      <c r="V5" s="61">
        <v>45643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</v>
      </c>
      <c r="Z5" s="61">
        <v>45947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58380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E5" s="126">
        <f>IF(AND(AC5="", AD5=""), "", IF(AD5="", AC5, AC5 - IF(ISNUMBER(AD5), AD5, 0)))</f>
        <v>55600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45947</v>
      </c>
      <c r="AH5" s="70" t="s">
        <v>302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Bipin Bihare Barik</v>
      </c>
      <c r="E5" s="68" t="str">
        <f>IF(OR('Fraud Investigation Report'!T5="", 'Fraud Investigation Report'!T5=0), "", 'Fraud Investigation Report'!T5)</f>
        <v>SF0067005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58380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58380</v>
      </c>
      <c r="O5" s="69">
        <f>IF('Fraud Investigation Report'!AD5="", "", 'Fraud Investigation Report'!AD5)</f>
        <v>2780</v>
      </c>
      <c r="P5" s="126">
        <f>IF(AND(N5="", O5=""), "", IF(O5="", N5, N5 - IF(ISNUMBER(O5), O5, 0)))</f>
        <v>55600</v>
      </c>
      <c r="Q5" s="49"/>
      <c r="R5" s="84" t="s">
        <v>299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C37" sqref="C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257</v>
      </c>
      <c r="B4" s="41" t="s">
        <v>258</v>
      </c>
      <c r="C4" s="41" t="s">
        <v>251</v>
      </c>
      <c r="D4" s="41" t="s">
        <v>251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45912</v>
      </c>
      <c r="C6" s="18">
        <v>45911</v>
      </c>
      <c r="D6" s="18">
        <v>45912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</v>
      </c>
      <c r="C11" s="23">
        <f>B11*A11</f>
        <v>500</v>
      </c>
      <c r="D11" s="25">
        <v>1</v>
      </c>
      <c r="E11" s="23">
        <f t="shared" ref="E11:E17" si="0">D11*A11</f>
        <v>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1402</v>
      </c>
      <c r="C18" s="23">
        <f>B18</f>
        <v>1402</v>
      </c>
      <c r="D18" s="27">
        <v>1402</v>
      </c>
      <c r="E18" s="28">
        <f>D18</f>
        <v>1402</v>
      </c>
    </row>
    <row r="19" spans="1:5" ht="14.5" x14ac:dyDescent="0.35">
      <c r="A19" s="29"/>
      <c r="B19" s="30" t="s">
        <v>76</v>
      </c>
      <c r="C19" s="31">
        <f>SUM(C10:C18)</f>
        <v>2322</v>
      </c>
      <c r="D19" s="30" t="s">
        <v>76</v>
      </c>
      <c r="E19" s="31">
        <f>SUM(E10:E18)</f>
        <v>2322</v>
      </c>
    </row>
    <row r="20" spans="1:5" ht="30" customHeight="1" x14ac:dyDescent="0.35">
      <c r="A20" s="159" t="s">
        <v>97</v>
      </c>
      <c r="B20" s="160"/>
      <c r="C20" s="32">
        <v>2322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 t="s">
        <v>259</v>
      </c>
      <c r="C33" s="39" t="s">
        <v>84</v>
      </c>
      <c r="D33" s="131" t="s">
        <v>262</v>
      </c>
      <c r="E33" s="132"/>
    </row>
    <row r="34" spans="1:5" ht="26" x14ac:dyDescent="0.35">
      <c r="A34" s="39" t="s">
        <v>220</v>
      </c>
      <c r="B34" s="38" t="s">
        <v>260</v>
      </c>
      <c r="C34" s="39" t="s">
        <v>221</v>
      </c>
      <c r="D34" s="133" t="s">
        <v>263</v>
      </c>
      <c r="E34" s="134"/>
    </row>
    <row r="35" spans="1:5" ht="26" x14ac:dyDescent="0.35">
      <c r="A35" s="39" t="s">
        <v>222</v>
      </c>
      <c r="B35" s="38" t="s">
        <v>261</v>
      </c>
      <c r="C35" s="39" t="s">
        <v>224</v>
      </c>
      <c r="D35" s="133" t="s">
        <v>264</v>
      </c>
      <c r="E35" s="134"/>
    </row>
    <row r="36" spans="1:5" ht="25.5" customHeight="1" x14ac:dyDescent="0.35">
      <c r="A36" s="39" t="s">
        <v>223</v>
      </c>
      <c r="B36" s="38" t="s">
        <v>255</v>
      </c>
      <c r="C36" s="39" t="s">
        <v>225</v>
      </c>
      <c r="D36" s="133" t="s">
        <v>252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303</v>
      </c>
      <c r="E5" s="65">
        <v>45947</v>
      </c>
      <c r="F5" s="38" t="s">
        <v>294</v>
      </c>
      <c r="G5" s="49" t="s">
        <v>296</v>
      </c>
      <c r="H5" s="49" t="s">
        <v>295</v>
      </c>
      <c r="I5" s="120" t="s">
        <v>274</v>
      </c>
      <c r="J5" s="120" t="s">
        <v>277</v>
      </c>
      <c r="K5" s="120" t="s">
        <v>281</v>
      </c>
      <c r="L5" s="11">
        <v>357386930</v>
      </c>
      <c r="M5" s="65" t="s">
        <v>282</v>
      </c>
      <c r="N5" s="124">
        <v>52000</v>
      </c>
      <c r="O5" s="124">
        <v>2780</v>
      </c>
      <c r="P5" s="121" t="s">
        <v>140</v>
      </c>
      <c r="Q5" s="80">
        <v>45546</v>
      </c>
      <c r="R5" s="124">
        <v>58380</v>
      </c>
      <c r="S5" s="124">
        <v>2780</v>
      </c>
      <c r="T5" s="124">
        <v>0</v>
      </c>
      <c r="U5" s="125">
        <f t="shared" ref="U5" si="0">IF(AND(ISBLANK(R5),ISBLANK(S5),ISBLANK(T5)),"",R5-(S5+T5))</f>
        <v>55600</v>
      </c>
      <c r="V5" s="117" t="s">
        <v>203</v>
      </c>
      <c r="W5" s="122" t="s">
        <v>302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70" si="1">IF(J6&lt;&gt;"", $D$5, "")</f>
        <v/>
      </c>
      <c r="E6" s="65"/>
      <c r="F6" s="38" t="str">
        <f t="shared" ref="F6" si="2">IF(J6&lt;&gt;"", $F$5, "")</f>
        <v/>
      </c>
      <c r="G6" s="49" t="str">
        <f t="shared" ref="G6" si="3">IF(J6&lt;&gt;"", $G$5, "")</f>
        <v/>
      </c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4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si="1"/>
        <v/>
      </c>
      <c r="E7" s="65"/>
      <c r="F7" s="38" t="str">
        <f t="shared" ref="F7:F70" si="7">IF(J7&lt;&gt;"", $F$5, "")</f>
        <v/>
      </c>
      <c r="G7" s="49" t="str">
        <f t="shared" ref="G7:G70" si="8">IF(J7&lt;&gt;"", $G$5, "")</f>
        <v/>
      </c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1"/>
        <v/>
      </c>
      <c r="E8" s="65"/>
      <c r="F8" s="38" t="str">
        <f t="shared" si="7"/>
        <v/>
      </c>
      <c r="G8" s="49" t="str">
        <f t="shared" si="8"/>
        <v/>
      </c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1"/>
        <v/>
      </c>
      <c r="E9" s="65"/>
      <c r="F9" s="38" t="str">
        <f t="shared" si="7"/>
        <v/>
      </c>
      <c r="G9" s="49" t="str">
        <f t="shared" si="8"/>
        <v/>
      </c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1"/>
        <v/>
      </c>
      <c r="E10" s="65"/>
      <c r="F10" s="38" t="str">
        <f t="shared" si="7"/>
        <v/>
      </c>
      <c r="G10" s="49" t="str">
        <f t="shared" si="8"/>
        <v/>
      </c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1"/>
        <v/>
      </c>
      <c r="E11" s="65"/>
      <c r="F11" s="38" t="str">
        <f t="shared" si="7"/>
        <v/>
      </c>
      <c r="G11" s="49" t="str">
        <f t="shared" si="8"/>
        <v/>
      </c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1"/>
        <v/>
      </c>
      <c r="E12" s="65"/>
      <c r="F12" s="38" t="str">
        <f t="shared" si="7"/>
        <v/>
      </c>
      <c r="G12" s="49" t="str">
        <f t="shared" si="8"/>
        <v/>
      </c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1"/>
        <v/>
      </c>
      <c r="E13" s="65"/>
      <c r="F13" s="38" t="str">
        <f t="shared" si="7"/>
        <v/>
      </c>
      <c r="G13" s="49" t="str">
        <f t="shared" si="8"/>
        <v/>
      </c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1"/>
        <v/>
      </c>
      <c r="E14" s="65"/>
      <c r="F14" s="38" t="str">
        <f t="shared" si="7"/>
        <v/>
      </c>
      <c r="G14" s="49" t="str">
        <f t="shared" si="8"/>
        <v/>
      </c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1"/>
        <v/>
      </c>
      <c r="E15" s="65"/>
      <c r="F15" s="38" t="str">
        <f t="shared" si="7"/>
        <v/>
      </c>
      <c r="G15" s="49" t="str">
        <f t="shared" si="8"/>
        <v/>
      </c>
      <c r="H15" s="49" t="str">
        <f t="shared" ref="H15:H70" si="9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1"/>
        <v/>
      </c>
      <c r="E16" s="65"/>
      <c r="F16" s="38" t="str">
        <f t="shared" si="7"/>
        <v/>
      </c>
      <c r="G16" s="49" t="str">
        <f t="shared" si="8"/>
        <v/>
      </c>
      <c r="H16" s="49" t="str">
        <f t="shared" si="9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1"/>
        <v/>
      </c>
      <c r="E17" s="65"/>
      <c r="F17" s="38" t="str">
        <f t="shared" si="7"/>
        <v/>
      </c>
      <c r="G17" s="49" t="str">
        <f t="shared" si="8"/>
        <v/>
      </c>
      <c r="H17" s="49" t="str">
        <f t="shared" si="9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1"/>
        <v/>
      </c>
      <c r="E18" s="65"/>
      <c r="F18" s="38" t="str">
        <f t="shared" si="7"/>
        <v/>
      </c>
      <c r="G18" s="49" t="str">
        <f t="shared" si="8"/>
        <v/>
      </c>
      <c r="H18" s="49" t="str">
        <f t="shared" si="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1"/>
        <v/>
      </c>
      <c r="E19" s="65"/>
      <c r="F19" s="38" t="str">
        <f t="shared" si="7"/>
        <v/>
      </c>
      <c r="G19" s="49" t="str">
        <f t="shared" si="8"/>
        <v/>
      </c>
      <c r="H19" s="49" t="str">
        <f t="shared" si="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1"/>
        <v/>
      </c>
      <c r="E20" s="65"/>
      <c r="F20" s="38" t="str">
        <f t="shared" si="7"/>
        <v/>
      </c>
      <c r="G20" s="49" t="str">
        <f t="shared" si="8"/>
        <v/>
      </c>
      <c r="H20" s="49" t="str">
        <f t="shared" si="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1"/>
        <v/>
      </c>
      <c r="E21" s="65"/>
      <c r="F21" s="38" t="str">
        <f t="shared" si="7"/>
        <v/>
      </c>
      <c r="G21" s="49" t="str">
        <f t="shared" si="8"/>
        <v/>
      </c>
      <c r="H21" s="49" t="str">
        <f t="shared" si="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1"/>
        <v/>
      </c>
      <c r="E22" s="65"/>
      <c r="F22" s="38" t="str">
        <f t="shared" si="7"/>
        <v/>
      </c>
      <c r="G22" s="49" t="str">
        <f t="shared" si="8"/>
        <v/>
      </c>
      <c r="H22" s="49" t="str">
        <f t="shared" si="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1"/>
        <v/>
      </c>
      <c r="E23" s="65"/>
      <c r="F23" s="38" t="str">
        <f t="shared" si="7"/>
        <v/>
      </c>
      <c r="G23" s="49" t="str">
        <f t="shared" si="8"/>
        <v/>
      </c>
      <c r="H23" s="49" t="str">
        <f t="shared" si="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1"/>
        <v/>
      </c>
      <c r="E24" s="65"/>
      <c r="F24" s="38" t="str">
        <f t="shared" si="7"/>
        <v/>
      </c>
      <c r="G24" s="49" t="str">
        <f t="shared" si="8"/>
        <v/>
      </c>
      <c r="H24" s="49" t="str">
        <f t="shared" si="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1"/>
        <v/>
      </c>
      <c r="E25" s="65"/>
      <c r="F25" s="38" t="str">
        <f t="shared" si="7"/>
        <v/>
      </c>
      <c r="G25" s="49" t="str">
        <f t="shared" si="8"/>
        <v/>
      </c>
      <c r="H25" s="49" t="str">
        <f t="shared" si="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1"/>
        <v/>
      </c>
      <c r="E26" s="65"/>
      <c r="F26" s="38" t="str">
        <f t="shared" si="7"/>
        <v/>
      </c>
      <c r="G26" s="49" t="str">
        <f t="shared" si="8"/>
        <v/>
      </c>
      <c r="H26" s="49" t="str">
        <f t="shared" si="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1"/>
        <v/>
      </c>
      <c r="E27" s="65"/>
      <c r="F27" s="38" t="str">
        <f t="shared" si="7"/>
        <v/>
      </c>
      <c r="G27" s="49" t="str">
        <f t="shared" si="8"/>
        <v/>
      </c>
      <c r="H27" s="49" t="str">
        <f t="shared" si="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1"/>
        <v/>
      </c>
      <c r="E28" s="65"/>
      <c r="F28" s="38" t="str">
        <f t="shared" si="7"/>
        <v/>
      </c>
      <c r="G28" s="49" t="str">
        <f t="shared" si="8"/>
        <v/>
      </c>
      <c r="H28" s="49" t="str">
        <f t="shared" si="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1"/>
        <v/>
      </c>
      <c r="E29" s="65"/>
      <c r="F29" s="38" t="str">
        <f t="shared" si="7"/>
        <v/>
      </c>
      <c r="G29" s="49" t="str">
        <f t="shared" si="8"/>
        <v/>
      </c>
      <c r="H29" s="49" t="str">
        <f t="shared" si="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1"/>
        <v/>
      </c>
      <c r="E30" s="65"/>
      <c r="F30" s="38" t="str">
        <f t="shared" si="7"/>
        <v/>
      </c>
      <c r="G30" s="49" t="str">
        <f t="shared" si="8"/>
        <v/>
      </c>
      <c r="H30" s="49" t="str">
        <f t="shared" si="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1"/>
        <v/>
      </c>
      <c r="E31" s="65"/>
      <c r="F31" s="38" t="str">
        <f t="shared" si="7"/>
        <v/>
      </c>
      <c r="G31" s="49" t="str">
        <f t="shared" si="8"/>
        <v/>
      </c>
      <c r="H31" s="49" t="str">
        <f t="shared" si="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1"/>
        <v/>
      </c>
      <c r="E32" s="65"/>
      <c r="F32" s="38" t="str">
        <f t="shared" si="7"/>
        <v/>
      </c>
      <c r="G32" s="49" t="str">
        <f t="shared" si="8"/>
        <v/>
      </c>
      <c r="H32" s="49" t="str">
        <f t="shared" si="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1"/>
        <v/>
      </c>
      <c r="E33" s="65"/>
      <c r="F33" s="38" t="str">
        <f t="shared" si="7"/>
        <v/>
      </c>
      <c r="G33" s="49" t="str">
        <f t="shared" si="8"/>
        <v/>
      </c>
      <c r="H33" s="49" t="str">
        <f t="shared" si="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1"/>
        <v/>
      </c>
      <c r="E34" s="65"/>
      <c r="F34" s="38" t="str">
        <f t="shared" si="7"/>
        <v/>
      </c>
      <c r="G34" s="49" t="str">
        <f t="shared" si="8"/>
        <v/>
      </c>
      <c r="H34" s="49" t="str">
        <f t="shared" si="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1"/>
        <v/>
      </c>
      <c r="E35" s="65"/>
      <c r="F35" s="38" t="str">
        <f t="shared" si="7"/>
        <v/>
      </c>
      <c r="G35" s="49" t="str">
        <f t="shared" si="8"/>
        <v/>
      </c>
      <c r="H35" s="49" t="str">
        <f t="shared" si="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1"/>
        <v/>
      </c>
      <c r="E36" s="65"/>
      <c r="F36" s="38" t="str">
        <f t="shared" si="7"/>
        <v/>
      </c>
      <c r="G36" s="49" t="str">
        <f t="shared" si="8"/>
        <v/>
      </c>
      <c r="H36" s="49" t="str">
        <f t="shared" si="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1"/>
        <v/>
      </c>
      <c r="E37" s="65"/>
      <c r="F37" s="38" t="str">
        <f t="shared" si="7"/>
        <v/>
      </c>
      <c r="G37" s="49" t="str">
        <f t="shared" si="8"/>
        <v/>
      </c>
      <c r="H37" s="49" t="str">
        <f t="shared" si="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1"/>
        <v/>
      </c>
      <c r="E38" s="65"/>
      <c r="F38" s="38" t="str">
        <f t="shared" si="7"/>
        <v/>
      </c>
      <c r="G38" s="49" t="str">
        <f t="shared" si="8"/>
        <v/>
      </c>
      <c r="H38" s="49" t="str">
        <f t="shared" si="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1"/>
        <v/>
      </c>
      <c r="E39" s="65"/>
      <c r="F39" s="38" t="str">
        <f t="shared" si="7"/>
        <v/>
      </c>
      <c r="G39" s="49" t="str">
        <f t="shared" si="8"/>
        <v/>
      </c>
      <c r="H39" s="49" t="str">
        <f t="shared" si="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1"/>
        <v/>
      </c>
      <c r="E40" s="65"/>
      <c r="F40" s="38" t="str">
        <f t="shared" si="7"/>
        <v/>
      </c>
      <c r="G40" s="49" t="str">
        <f t="shared" si="8"/>
        <v/>
      </c>
      <c r="H40" s="49" t="str">
        <f t="shared" si="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1"/>
        <v/>
      </c>
      <c r="E41" s="65"/>
      <c r="F41" s="38" t="str">
        <f t="shared" si="7"/>
        <v/>
      </c>
      <c r="G41" s="49" t="str">
        <f t="shared" si="8"/>
        <v/>
      </c>
      <c r="H41" s="49" t="str">
        <f t="shared" si="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1"/>
        <v/>
      </c>
      <c r="E42" s="65"/>
      <c r="F42" s="38" t="str">
        <f t="shared" si="7"/>
        <v/>
      </c>
      <c r="G42" s="49" t="str">
        <f t="shared" si="8"/>
        <v/>
      </c>
      <c r="H42" s="49" t="str">
        <f t="shared" si="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1"/>
        <v/>
      </c>
      <c r="E43" s="65"/>
      <c r="F43" s="38" t="str">
        <f t="shared" si="7"/>
        <v/>
      </c>
      <c r="G43" s="49" t="str">
        <f t="shared" si="8"/>
        <v/>
      </c>
      <c r="H43" s="49" t="str">
        <f t="shared" si="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1"/>
        <v/>
      </c>
      <c r="E44" s="65"/>
      <c r="F44" s="38" t="str">
        <f t="shared" si="7"/>
        <v/>
      </c>
      <c r="G44" s="49" t="str">
        <f t="shared" si="8"/>
        <v/>
      </c>
      <c r="H44" s="49" t="str">
        <f t="shared" si="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1"/>
        <v/>
      </c>
      <c r="E45" s="65"/>
      <c r="F45" s="38" t="str">
        <f t="shared" si="7"/>
        <v/>
      </c>
      <c r="G45" s="49" t="str">
        <f t="shared" si="8"/>
        <v/>
      </c>
      <c r="H45" s="49" t="str">
        <f t="shared" si="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1"/>
        <v/>
      </c>
      <c r="E46" s="65"/>
      <c r="F46" s="38" t="str">
        <f t="shared" si="7"/>
        <v/>
      </c>
      <c r="G46" s="49" t="str">
        <f t="shared" si="8"/>
        <v/>
      </c>
      <c r="H46" s="49" t="str">
        <f t="shared" si="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1"/>
        <v/>
      </c>
      <c r="E47" s="65"/>
      <c r="F47" s="38" t="str">
        <f t="shared" si="7"/>
        <v/>
      </c>
      <c r="G47" s="49" t="str">
        <f t="shared" si="8"/>
        <v/>
      </c>
      <c r="H47" s="49" t="str">
        <f t="shared" si="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1"/>
        <v/>
      </c>
      <c r="E48" s="65"/>
      <c r="F48" s="38" t="str">
        <f t="shared" si="7"/>
        <v/>
      </c>
      <c r="G48" s="49" t="str">
        <f t="shared" si="8"/>
        <v/>
      </c>
      <c r="H48" s="49" t="str">
        <f t="shared" si="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1"/>
        <v/>
      </c>
      <c r="E49" s="65"/>
      <c r="F49" s="38" t="str">
        <f t="shared" si="7"/>
        <v/>
      </c>
      <c r="G49" s="49" t="str">
        <f t="shared" si="8"/>
        <v/>
      </c>
      <c r="H49" s="49" t="str">
        <f t="shared" si="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1"/>
        <v/>
      </c>
      <c r="E50" s="65"/>
      <c r="F50" s="38" t="str">
        <f t="shared" si="7"/>
        <v/>
      </c>
      <c r="G50" s="49" t="str">
        <f t="shared" si="8"/>
        <v/>
      </c>
      <c r="H50" s="49" t="str">
        <f t="shared" si="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1"/>
        <v/>
      </c>
      <c r="E51" s="65"/>
      <c r="F51" s="38" t="str">
        <f t="shared" si="7"/>
        <v/>
      </c>
      <c r="G51" s="49" t="str">
        <f t="shared" si="8"/>
        <v/>
      </c>
      <c r="H51" s="49" t="str">
        <f t="shared" si="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1"/>
        <v/>
      </c>
      <c r="E52" s="65"/>
      <c r="F52" s="38" t="str">
        <f t="shared" si="7"/>
        <v/>
      </c>
      <c r="G52" s="49" t="str">
        <f t="shared" si="8"/>
        <v/>
      </c>
      <c r="H52" s="49" t="str">
        <f t="shared" si="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1"/>
        <v/>
      </c>
      <c r="E53" s="65"/>
      <c r="F53" s="38" t="str">
        <f t="shared" si="7"/>
        <v/>
      </c>
      <c r="G53" s="49" t="str">
        <f t="shared" si="8"/>
        <v/>
      </c>
      <c r="H53" s="49" t="str">
        <f t="shared" si="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1"/>
        <v/>
      </c>
      <c r="E54" s="65"/>
      <c r="F54" s="38" t="str">
        <f t="shared" si="7"/>
        <v/>
      </c>
      <c r="G54" s="49" t="str">
        <f t="shared" si="8"/>
        <v/>
      </c>
      <c r="H54" s="49" t="str">
        <f t="shared" si="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1"/>
        <v/>
      </c>
      <c r="E55" s="65"/>
      <c r="F55" s="38" t="str">
        <f t="shared" si="7"/>
        <v/>
      </c>
      <c r="G55" s="49" t="str">
        <f t="shared" si="8"/>
        <v/>
      </c>
      <c r="H55" s="49" t="str">
        <f t="shared" si="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1"/>
        <v/>
      </c>
      <c r="E56" s="65"/>
      <c r="F56" s="38" t="str">
        <f t="shared" si="7"/>
        <v/>
      </c>
      <c r="G56" s="49" t="str">
        <f t="shared" si="8"/>
        <v/>
      </c>
      <c r="H56" s="49" t="str">
        <f t="shared" si="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1"/>
        <v/>
      </c>
      <c r="E57" s="65"/>
      <c r="F57" s="38" t="str">
        <f t="shared" si="7"/>
        <v/>
      </c>
      <c r="G57" s="49" t="str">
        <f t="shared" si="8"/>
        <v/>
      </c>
      <c r="H57" s="49" t="str">
        <f t="shared" si="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1"/>
        <v/>
      </c>
      <c r="E58" s="65"/>
      <c r="F58" s="38" t="str">
        <f t="shared" si="7"/>
        <v/>
      </c>
      <c r="G58" s="49" t="str">
        <f t="shared" si="8"/>
        <v/>
      </c>
      <c r="H58" s="49" t="str">
        <f t="shared" si="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1"/>
        <v/>
      </c>
      <c r="E59" s="65"/>
      <c r="F59" s="38" t="str">
        <f t="shared" si="7"/>
        <v/>
      </c>
      <c r="G59" s="49" t="str">
        <f t="shared" si="8"/>
        <v/>
      </c>
      <c r="H59" s="49" t="str">
        <f t="shared" si="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1"/>
        <v/>
      </c>
      <c r="E60" s="65"/>
      <c r="F60" s="38" t="str">
        <f t="shared" si="7"/>
        <v/>
      </c>
      <c r="G60" s="49" t="str">
        <f t="shared" si="8"/>
        <v/>
      </c>
      <c r="H60" s="49" t="str">
        <f t="shared" si="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1"/>
        <v/>
      </c>
      <c r="E61" s="65"/>
      <c r="F61" s="38" t="str">
        <f t="shared" si="7"/>
        <v/>
      </c>
      <c r="G61" s="49" t="str">
        <f t="shared" si="8"/>
        <v/>
      </c>
      <c r="H61" s="49" t="str">
        <f t="shared" si="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1"/>
        <v/>
      </c>
      <c r="E62" s="65"/>
      <c r="F62" s="38" t="str">
        <f t="shared" si="7"/>
        <v/>
      </c>
      <c r="G62" s="49" t="str">
        <f t="shared" si="8"/>
        <v/>
      </c>
      <c r="H62" s="49" t="str">
        <f t="shared" si="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1"/>
        <v/>
      </c>
      <c r="E63" s="65"/>
      <c r="F63" s="38" t="str">
        <f t="shared" si="7"/>
        <v/>
      </c>
      <c r="G63" s="49" t="str">
        <f t="shared" si="8"/>
        <v/>
      </c>
      <c r="H63" s="49" t="str">
        <f t="shared" si="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1"/>
        <v/>
      </c>
      <c r="E64" s="65"/>
      <c r="F64" s="38" t="str">
        <f t="shared" si="7"/>
        <v/>
      </c>
      <c r="G64" s="49" t="str">
        <f t="shared" si="8"/>
        <v/>
      </c>
      <c r="H64" s="49" t="str">
        <f t="shared" si="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1"/>
        <v/>
      </c>
      <c r="E65" s="65"/>
      <c r="F65" s="38" t="str">
        <f t="shared" si="7"/>
        <v/>
      </c>
      <c r="G65" s="49" t="str">
        <f t="shared" si="8"/>
        <v/>
      </c>
      <c r="H65" s="49" t="str">
        <f t="shared" si="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1"/>
        <v/>
      </c>
      <c r="E66" s="65"/>
      <c r="F66" s="38" t="str">
        <f t="shared" si="7"/>
        <v/>
      </c>
      <c r="G66" s="49" t="str">
        <f t="shared" si="8"/>
        <v/>
      </c>
      <c r="H66" s="49" t="str">
        <f t="shared" si="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1"/>
        <v/>
      </c>
      <c r="E67" s="65"/>
      <c r="F67" s="38" t="str">
        <f t="shared" si="7"/>
        <v/>
      </c>
      <c r="G67" s="49" t="str">
        <f t="shared" si="8"/>
        <v/>
      </c>
      <c r="H67" s="49" t="str">
        <f t="shared" si="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1"/>
        <v/>
      </c>
      <c r="E68" s="65"/>
      <c r="F68" s="38" t="str">
        <f t="shared" si="7"/>
        <v/>
      </c>
      <c r="G68" s="49" t="str">
        <f t="shared" si="8"/>
        <v/>
      </c>
      <c r="H68" s="49" t="str">
        <f t="shared" si="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1"/>
        <v/>
      </c>
      <c r="E69" s="65"/>
      <c r="F69" s="38" t="str">
        <f t="shared" si="7"/>
        <v/>
      </c>
      <c r="G69" s="49" t="str">
        <f t="shared" si="8"/>
        <v/>
      </c>
      <c r="H69" s="49" t="str">
        <f t="shared" si="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1"/>
        <v/>
      </c>
      <c r="E70" s="65"/>
      <c r="F70" s="38" t="str">
        <f t="shared" si="7"/>
        <v/>
      </c>
      <c r="G70" s="49" t="str">
        <f t="shared" si="8"/>
        <v/>
      </c>
      <c r="H70" s="49" t="str">
        <f t="shared" si="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5" sqref="A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/>
      <c r="C1" s="105" t="s">
        <v>300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 t="s">
        <v>300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301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267</v>
      </c>
      <c r="C5" s="38" t="s">
        <v>247</v>
      </c>
      <c r="D5" s="38" t="s">
        <v>251</v>
      </c>
      <c r="E5" s="38" t="s">
        <v>251</v>
      </c>
      <c r="F5" s="38" t="s">
        <v>268</v>
      </c>
      <c r="G5" s="84" t="s">
        <v>269</v>
      </c>
      <c r="H5" s="38" t="s">
        <v>270</v>
      </c>
      <c r="I5" s="84">
        <v>61979</v>
      </c>
      <c r="J5" s="38" t="s">
        <v>271</v>
      </c>
      <c r="K5" s="84">
        <v>61979</v>
      </c>
      <c r="L5" s="84" t="s">
        <v>272</v>
      </c>
      <c r="M5" s="38" t="s">
        <v>273</v>
      </c>
      <c r="N5" s="84">
        <v>100087</v>
      </c>
      <c r="O5" s="84" t="s">
        <v>274</v>
      </c>
      <c r="P5" s="84">
        <v>138206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278</v>
      </c>
      <c r="V5" s="84" t="s">
        <v>279</v>
      </c>
      <c r="W5" s="84">
        <v>0</v>
      </c>
      <c r="X5" s="38" t="s">
        <v>280</v>
      </c>
      <c r="Y5" s="84">
        <v>357386930</v>
      </c>
      <c r="Z5" s="38" t="s">
        <v>281</v>
      </c>
      <c r="AA5" s="108" t="s">
        <v>282</v>
      </c>
      <c r="AB5" s="84">
        <v>52000</v>
      </c>
      <c r="AC5" s="108" t="s">
        <v>283</v>
      </c>
      <c r="AD5" s="84">
        <v>24</v>
      </c>
      <c r="AE5" s="84" t="s">
        <v>284</v>
      </c>
      <c r="AF5" s="84" t="s">
        <v>285</v>
      </c>
      <c r="AG5" s="108" t="s">
        <v>286</v>
      </c>
      <c r="AH5" s="84" t="s">
        <v>287</v>
      </c>
      <c r="AI5" s="108" t="s">
        <v>288</v>
      </c>
      <c r="AJ5" s="84">
        <v>2780</v>
      </c>
      <c r="AK5" s="84">
        <v>2780</v>
      </c>
      <c r="AL5" s="108" t="s">
        <v>289</v>
      </c>
      <c r="AM5" s="84">
        <v>7012.88</v>
      </c>
      <c r="AN5" s="112">
        <v>4107.12</v>
      </c>
      <c r="AO5" s="112">
        <v>11120</v>
      </c>
      <c r="AP5" s="112">
        <v>44987.12</v>
      </c>
      <c r="AQ5" s="112">
        <v>10539.88</v>
      </c>
      <c r="AR5" s="112">
        <v>55527</v>
      </c>
      <c r="AS5" s="112">
        <v>24799.99</v>
      </c>
      <c r="AT5" s="112">
        <v>8560.01</v>
      </c>
      <c r="AU5" s="112">
        <v>33360</v>
      </c>
      <c r="AV5" s="84">
        <v>16</v>
      </c>
      <c r="AW5" s="84"/>
      <c r="AX5" s="84"/>
      <c r="AY5" s="108"/>
      <c r="AZ5" s="84"/>
      <c r="BA5" s="84"/>
      <c r="BB5" s="84" t="s">
        <v>290</v>
      </c>
      <c r="BC5" s="84" t="s">
        <v>291</v>
      </c>
      <c r="BD5" s="108" t="s">
        <v>292</v>
      </c>
      <c r="BE5" s="84">
        <v>52000</v>
      </c>
      <c r="BF5" s="38" t="s">
        <v>277</v>
      </c>
      <c r="BG5" s="84" t="s">
        <v>293</v>
      </c>
      <c r="BH5" s="114" t="s">
        <v>266</v>
      </c>
      <c r="BI5" s="38" t="s">
        <v>110</v>
      </c>
      <c r="BJ5" s="85">
        <v>45947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58380</v>
      </c>
      <c r="BQ5" s="117" t="s">
        <v>203</v>
      </c>
      <c r="BR5" s="118" t="s">
        <v>302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2025-10-17T11:06:30Z</dcterms:modified>
</cp:coreProperties>
</file>