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haira(Kupari) -FN25-26-02597\"/>
    </mc:Choice>
  </mc:AlternateContent>
  <xr:revisionPtr revIDLastSave="0" documentId="13_ncr:1_{1ED42F1D-4837-4660-AC73-553B8BB5C58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<sst xmlns="http://schemas.openxmlformats.org/spreadsheetml/2006/main" count="353" uniqueCount="298">
  <si>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</si>
  <si>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</si>
  <si>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</si>
  <si>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</si>
  <si>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</si>
  <si>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</si>
  <si>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</si>
  <si>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</si>
  <si>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</si>
  <si>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</si>
  <si>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</si>
  <si>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</si>
  <si>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</si>
  <si>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</si>
  <si>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</si>
  <si>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</si>
  <si>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</si>
  <si>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</si>
  <si>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</si>
  <si>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</si>
  <si>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</si>
  <si>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</si>
  <si>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</si>
  <si>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</si>
  <si>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</si>
  <si>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</si>
  <si>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</si>
  <si>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</si>
  <si>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</si>
  <si>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</si>
  <si>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</si>
  <si>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</si>
  <si>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</si>
  <si>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</si>
  <si>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</si>
  <si>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</si>
  <si>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</si>
  <si>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</si>
  <si>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</si>
  <si>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</si>
  <si>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</si>
  <si>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</si>
  <si>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</si>
  <si>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</si>
  <si>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</si>
  <si>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</si>
  <si>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</si>
  <si>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</si>
  <si>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</si>
  <si>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</si>
  <si>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</si>
  <si>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</si>
  <si>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</si>
  <si>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</si>
  <si>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</si>
  <si>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</si>
  <si>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</si>
  <si>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</si>
  <si>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</si>
  <si>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</si>
  <si>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</si>
  <si>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</si>
  <si>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</si>
  <si>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</si>
  <si>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</si>
  <si>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</si>
  <si>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</si>
  <si>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</si>
  <si>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</si>
  <si>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</si>
  <si>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</si>
  <si>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</si>
  <si>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</si>
  <si>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</si>
  <si>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</si>
  <si>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</si>
  <si>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</si>
  <si>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</si>
  <si>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</si>
  <si>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</si>
  <si>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</si>
  <si>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</si>
  <si>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</si>
  <si>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</si>
  <si>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</si>
  <si>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</si>
  <si>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</si>
  <si>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</si>
  <si>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</si>
  <si>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</si>
  <si>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</si>
  <si>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</si>
  <si>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</si>
  <si>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</si>
  <si>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</si>
  <si>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</si>
  <si>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</si>
  <si>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</si>
  <si>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</si>
  <si>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</si>
  <si>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</si>
  <si>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</si>
  <si>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</si>
  <si>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</si>
  <si>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</si>
  <si>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</si>
  <si>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</si>
  <si>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</si>
  <si>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</si>
  <si>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</si>
  <si>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</si>
  <si>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</si>
  <si>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</si>
  <si>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</si>
  <si>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</si>
  <si>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</si>
  <si>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</si>
  <si>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</si>
  <si>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</si>
  <si>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</si>
  <si>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</si>
  <si>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</si>
  <si>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</si>
  <si>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</si>
  <si>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</si>
  <si>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</si>
  <si>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</si>
  <si>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</si>
  <si>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</si>
  <si>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</si>
  <si>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</si>
  <si>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</si>
  <si>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</si>
  <si>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</si>
  <si>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</si>
  <si>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</si>
  <si>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</si>
  <si>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</si>
  <si>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</si>
  <si>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</si>
  <si>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</si>
  <si>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</si>
  <si>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</si>
  <si>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</si>
  <si>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</si>
  <si>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</si>
  <si>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</si>
  <si>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</si>
  <si>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</si>
  <si>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</si>
  <si>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</si>
  <si>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</si>
  <si>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</si>
  <si>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</si>
  <si>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</si>
  <si>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</si>
  <si>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</si>
  <si>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</si>
  <si>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</si>
  <si>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</si>
  <si>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</si>
  <si>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</si>
  <si>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</si>
  <si>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</si>
  <si>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</si>
  <si>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</si>
  <si>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</si>
  <si>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</si>
  <si>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</si>
  <si>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</si>
  <si>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</si>
  <si>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</si>
  <si>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</si>
  <si>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</si>
  <si>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</si>
  <si>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</si>
  <si>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</si>
  <si>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</si>
  <si>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</si>
  <si>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</si>
  <si>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</si>
  <si>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</si>
  <si>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</si>
  <si>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</si>
  <si>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</si>
  <si>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</si>
  <si>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</si>
  <si>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</si>
  <si>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</si>
  <si>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</si>
  <si>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</si>
  <si>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</si>
  <si>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</si>
  <si>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</si>
  <si>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</si>
  <si>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</si>
  <si>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</si>
  <si>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</si>
  <si>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</si>
  <si>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</si>
  <si>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</si>
  <si>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</si>
  <si>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</si>
  <si>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</si>
  <si>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</si>
  <si>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</si>
  <si>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</si>
  <si>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</si>
  <si>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</si>
  <si>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</si>
  <si>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</si>
  <si>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</si>
  <si>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</si>
  <si>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</si>
  <si>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</si>
  <si>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</si>
  <si>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</si>
  <si>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</si>
  <si>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</si>
  <si>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</si>
  <si>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</si>
  <si>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</si>
  <si>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</si>
  <si>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</si>
  <si>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</si>
  <si>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</si>
  <si>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</si>
  <si>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</si>
  <si>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</si>
  <si>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</si>
  <si>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</si>
  <si>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</si>
  <si>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</si>
  <si>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</si>
  <si>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</si>
  <si>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</si>
  <si>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</si>
  <si>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</si>
  <si>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</si>
  <si>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</si>
  <si>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</si>
  <si>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</si>
  <si>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</si>
  <si>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</si>
  <si>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</si>
  <si>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</si>
  <si>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</si>
  <si>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</si>
  <si>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</si>
  <si>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</si>
  <si>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BM</t>
  </si>
  <si>
    <t>OR2704</t>
  </si>
  <si>
    <t>Basudevpur</t>
  </si>
  <si>
    <t>Bhadrak</t>
  </si>
  <si>
    <t>CSS</t>
  </si>
  <si>
    <t>SF0069462</t>
  </si>
  <si>
    <t>Jiban Malik</t>
  </si>
  <si>
    <t>BQM</t>
  </si>
  <si>
    <t>Ranjan Kumar Khanda</t>
  </si>
  <si>
    <t>SF0054308</t>
  </si>
  <si>
    <t>Completed-Report Submitted</t>
  </si>
  <si>
    <t>Sunil Kumar Behera/SF0029643</t>
  </si>
  <si>
    <t>Krushna Chandra Sahoo/SF0083225</t>
  </si>
  <si>
    <t>Alok Kumar Maharana/SF0083414</t>
  </si>
  <si>
    <t>Sanjaya Kumar Sahoo/SF0070624</t>
  </si>
  <si>
    <t>East</t>
  </si>
  <si>
    <t>ORGL1564</t>
  </si>
  <si>
    <t>Khaira(Kupari)</t>
  </si>
  <si>
    <t>Chetana</t>
  </si>
  <si>
    <t>HINDU</t>
  </si>
  <si>
    <t>GENERAL</t>
  </si>
  <si>
    <t>Open</t>
  </si>
  <si>
    <t>Narasingha Behera/SF0052684</t>
  </si>
  <si>
    <t>Agriculture &amp; Farming</t>
  </si>
  <si>
    <t>3</t>
  </si>
  <si>
    <t/>
  </si>
  <si>
    <t>Haripur</t>
  </si>
  <si>
    <t>SF0089531</t>
  </si>
  <si>
    <t>Satyabrata Behera</t>
  </si>
  <si>
    <t>Barapada 689777</t>
  </si>
  <si>
    <t>lucky</t>
  </si>
  <si>
    <t>SID951375135074</t>
  </si>
  <si>
    <t>PADMABATI DASH</t>
  </si>
  <si>
    <t>19-Apr-2024</t>
  </si>
  <si>
    <t>Thu</t>
  </si>
  <si>
    <t>5.67 Yrs</t>
  </si>
  <si>
    <t>25 Sep 2021</t>
  </si>
  <si>
    <t>&gt; 4 to 6 Years</t>
  </si>
  <si>
    <t>13-Jun-2024</t>
  </si>
  <si>
    <t>02-Oct-2025</t>
  </si>
  <si>
    <t xml:space="preserve">As per Loan Card (Padmabati Dash/LN- 356500063) borrower has paid Rs 3360/- each to LO Suresh Das/SF0066096 towards EMI on dtd. 12-09-24 &amp; 10-10-24 but LO has not remitted cash to branch. </t>
  </si>
  <si>
    <t>FN25-26-02597</t>
  </si>
  <si>
    <t xml:space="preserve">As per Loan Card (Padmabati Dash/LN- 356500063) borrower has paid Rs 3360/- each to LO Suresh Kumar Jena/SF0082031 towards EMI on dtd. 12-09-24 &amp; 10-10-24 but LO has not remitted cash to branch. </t>
  </si>
  <si>
    <t>SF0082031</t>
  </si>
  <si>
    <t>Loan Officer</t>
  </si>
  <si>
    <t>Suresh Kumar Jena</t>
  </si>
  <si>
    <t>Terminated</t>
  </si>
  <si>
    <t>After caseload verifiction total of Rs 6720/- misappropriation of cash observed against LO Siresh Kumar Jena/SF0082031.
As per Loan Documents &amp; Loan Card borrower name is Padmabati Dash (LN- 356500063) and in borrower search (FIMO) it appears as Sabitri (W/o-Raimohan).  Attached Loan Documents for your reference.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</si>
</sst>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P1" zoomScaleNormal="100" workbookViewId="0">
      <pane ySplit="4" topLeftCell="A5" activePane="bottomLeft" state="frozen"/>
      <selection pane="bottomLeft" activeCell="P5" sqref="P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ORGL1564</v>
      </c>
      <c r="D5" s="63" t="str">
        <f>IF('Physical Cash at Safe'!D28="Yes", 'Physical Cash at Safe'!B4, 'Borrower Wise Details'!C5)</f>
        <v>Khaira(Kupari)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45934</v>
      </c>
      <c r="H5" s="107" t="s">
        <v>254</v>
      </c>
      <c r="I5" s="61">
        <v>45947</v>
      </c>
      <c r="J5" s="74" t="str">
        <f>IF('Physical Cash at Safe'!D28="Yes",'Physical Cash at Safe'!E28,IF('Borrower Wise Details'!D5&lt;&gt;"",'Borrower Wise Details'!D5,""))</f>
        <v>FN25-26-02597</v>
      </c>
      <c r="K5" s="81">
        <v>1</v>
      </c>
      <c r="L5" s="82">
        <v>6720</v>
      </c>
      <c r="M5" s="82">
        <v>0</v>
      </c>
      <c r="N5" s="82" t="s">
        <v>261</v>
      </c>
      <c r="O5" s="82" t="s">
        <v>262</v>
      </c>
      <c r="P5" s="82" t="s">
        <v>263</v>
      </c>
      <c r="Q5" s="82" t="s">
        <v>264</v>
      </c>
      <c r="R5" s="75" t="str">
        <f>IF('Physical Cash at Safe'!$D$28="Yes", 'Physical Cash at Safe'!$A$28, IF('Borrower Wise Details'!F5&lt;&gt;"", 'Borrower Wise Details'!F5, ""))</f>
        <v>Suresh Kumar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SF0082031</v>
      </c>
      <c r="U5" s="77" t="s">
        <v>296</v>
      </c>
      <c r="V5" s="61">
        <v>45763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260</v>
      </c>
      <c r="Z5" s="61">
        <v>45947</v>
      </c>
      <c r="AA5" s="61">
        <v>45950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45950</v>
      </c>
      <c r="AH5" s="70" t="s">
        <v>297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ORGL1564</v>
      </c>
      <c r="C5" s="50" t="str">
        <f>IF('Fraud Investigation Report'!D5="", "", 'Fraud Investigation Report'!D5)</f>
        <v>Khaira(Kupari)</v>
      </c>
      <c r="D5" s="68" t="str">
        <f>IF(OR('Fraud Investigation Report'!R5="", 'Fraud Investigation Report'!R5=0), "", 'Fraud Investigation Report'!R5)</f>
        <v>Suresh Kumar Jena</v>
      </c>
      <c r="E5" s="68" t="str">
        <f>IF(OR('Fraud Investigation Report'!T5="", 'Fraud Investigation Report'!T5=0), "", 'Fraud Investigation Report'!T5)</f>
        <v>SF0082031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8" sqref="B8:C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253</v>
      </c>
      <c r="D4" s="41" t="s">
        <v>253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45945</v>
      </c>
      <c r="C6" s="18">
        <v>45944</v>
      </c>
      <c r="D6" s="18">
        <v>45945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3" t="s">
        <v>249</v>
      </c>
      <c r="E32" s="154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48">
        <v>213</v>
      </c>
      <c r="E33" s="149"/>
    </row>
    <row r="34" spans="1:5" ht="27.6" x14ac:dyDescent="0.3">
      <c r="A34" s="39" t="s">
        <v>220</v>
      </c>
      <c r="B34" s="38" t="s">
        <v>258</v>
      </c>
      <c r="C34" s="39" t="s">
        <v>221</v>
      </c>
      <c r="D34" s="150" t="s">
        <v>256</v>
      </c>
      <c r="E34" s="151"/>
    </row>
    <row r="35" spans="1:5" ht="27.6" x14ac:dyDescent="0.3">
      <c r="A35" s="39" t="s">
        <v>222</v>
      </c>
      <c r="B35" s="38" t="s">
        <v>259</v>
      </c>
      <c r="C35" s="39" t="s">
        <v>224</v>
      </c>
      <c r="D35" s="150" t="s">
        <v>255</v>
      </c>
      <c r="E35" s="151"/>
    </row>
    <row r="36" spans="1:5" ht="25.5" customHeight="1" x14ac:dyDescent="0.3">
      <c r="A36" s="39" t="s">
        <v>223</v>
      </c>
      <c r="B36" s="38" t="s">
        <v>250</v>
      </c>
      <c r="C36" s="39" t="s">
        <v>225</v>
      </c>
      <c r="D36" s="150" t="s">
        <v>257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N1" zoomScale="80" zoomScaleNormal="80" workbookViewId="0">
      <selection activeCell="U6" sqref="U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ORGL1564</v>
      </c>
      <c r="C5" s="119" t="str">
        <f>IF('Loan Outstanding Report'!$H$5="", "", 'Loan Outstanding Report'!$H$5)</f>
        <v>Khaira(Kupari)</v>
      </c>
      <c r="D5" s="41" t="s">
        <v>291</v>
      </c>
      <c r="E5" s="65">
        <v>45947</v>
      </c>
      <c r="F5" s="38" t="s">
        <v>295</v>
      </c>
      <c r="G5" s="49" t="s">
        <v>293</v>
      </c>
      <c r="H5" s="49" t="s">
        <v>294</v>
      </c>
      <c r="I5" s="120" t="s">
        <v>279</v>
      </c>
      <c r="J5" s="120" t="s">
        <v>281</v>
      </c>
      <c r="K5" s="120" t="s">
        <v>282</v>
      </c>
      <c r="L5" s="11">
        <v>356500063</v>
      </c>
      <c r="M5" s="65" t="s">
        <v>283</v>
      </c>
      <c r="N5" s="124">
        <v>63000</v>
      </c>
      <c r="O5" s="124">
        <v>3360</v>
      </c>
      <c r="P5" s="121" t="s">
        <v>139</v>
      </c>
      <c r="Q5" s="80">
        <v>45547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201</v>
      </c>
      <c r="W5" s="122" t="s">
        <v>290</v>
      </c>
    </row>
    <row r="6" spans="1:23" ht="25.05" customHeight="1" x14ac:dyDescent="0.3">
      <c r="A6" s="64">
        <v>2</v>
      </c>
      <c r="B6" s="60" t="str">
        <f>IF(J6&lt;&gt;"", $B$5, "")</f>
        <v>ORGL1564</v>
      </c>
      <c r="C6" s="119" t="str">
        <f>IF(J6&lt;&gt;"", $C$5, "")</f>
        <v>Khaira(Kupari)</v>
      </c>
      <c r="D6" s="41" t="str">
        <f>IF(J6&lt;&gt;"", $D$5, "")</f>
        <v>FN25-26-02597</v>
      </c>
      <c r="E6" s="65">
        <v>45947</v>
      </c>
      <c r="F6" s="38" t="str">
        <f t="shared" ref="F6:F70" si="1">IF(J6&lt;&gt;"", $F$5, "")</f>
        <v>Suresh Kumar Jena</v>
      </c>
      <c r="G6" s="49" t="str">
        <f>IF(J6&lt;&gt;"", $G$5, "")</f>
        <v>SF0082031</v>
      </c>
      <c r="H6" s="49" t="str">
        <f>IF(J6&lt;&gt;"", $H$5, "")</f>
        <v>Loan Officer</v>
      </c>
      <c r="I6" s="120" t="s">
        <v>279</v>
      </c>
      <c r="J6" s="120" t="s">
        <v>281</v>
      </c>
      <c r="K6" s="120" t="s">
        <v>282</v>
      </c>
      <c r="L6" s="11">
        <v>356500063</v>
      </c>
      <c r="M6" s="65" t="s">
        <v>283</v>
      </c>
      <c r="N6" s="124">
        <v>63000</v>
      </c>
      <c r="O6" s="124">
        <v>3360</v>
      </c>
      <c r="P6" s="121" t="s">
        <v>139</v>
      </c>
      <c r="Q6" s="80">
        <v>45575</v>
      </c>
      <c r="R6" s="124">
        <v>3360</v>
      </c>
      <c r="S6" s="124">
        <v>0</v>
      </c>
      <c r="T6" s="124">
        <v>0</v>
      </c>
      <c r="U6" s="125">
        <f t="shared" ref="U6:U69" si="2">IF(AND(ISBLANK(R6),ISBLANK(S6),ISBLANK(T6)),"",R6-(S6+T6))</f>
        <v>3360</v>
      </c>
      <c r="V6" s="117" t="s">
        <v>201</v>
      </c>
      <c r="W6" s="122" t="s">
        <v>290</v>
      </c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si="1"/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5"/>
        <v/>
      </c>
      <c r="E8" s="65"/>
      <c r="F8" s="38" t="str">
        <f t="shared" si="1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1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1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1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1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1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si="1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1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1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1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1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1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1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1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1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5" sqref="A5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265</v>
      </c>
      <c r="C5" s="38" t="s">
        <v>247</v>
      </c>
      <c r="D5" s="38" t="s">
        <v>253</v>
      </c>
      <c r="E5" s="38" t="s">
        <v>253</v>
      </c>
      <c r="F5" s="38" t="s">
        <v>253</v>
      </c>
      <c r="G5" s="84" t="s">
        <v>266</v>
      </c>
      <c r="H5" s="38" t="s">
        <v>267</v>
      </c>
      <c r="I5" s="84">
        <v>61045</v>
      </c>
      <c r="J5" s="38" t="s">
        <v>276</v>
      </c>
      <c r="K5" s="84">
        <v>61045</v>
      </c>
      <c r="L5" s="84" t="s">
        <v>277</v>
      </c>
      <c r="M5" s="38" t="s">
        <v>278</v>
      </c>
      <c r="N5" s="84">
        <v>111827</v>
      </c>
      <c r="O5" s="84" t="s">
        <v>279</v>
      </c>
      <c r="P5" s="84">
        <v>153536</v>
      </c>
      <c r="Q5" s="38" t="s">
        <v>280</v>
      </c>
      <c r="R5" s="38" t="s">
        <v>268</v>
      </c>
      <c r="S5" s="84" t="s">
        <v>281</v>
      </c>
      <c r="T5" s="84" t="s">
        <v>281</v>
      </c>
      <c r="U5" s="84" t="s">
        <v>270</v>
      </c>
      <c r="V5" s="84" t="s">
        <v>269</v>
      </c>
      <c r="W5" s="84">
        <v>0</v>
      </c>
      <c r="X5" s="38" t="s">
        <v>273</v>
      </c>
      <c r="Y5" s="84">
        <v>356500063</v>
      </c>
      <c r="Z5" s="38" t="s">
        <v>282</v>
      </c>
      <c r="AA5" s="108" t="s">
        <v>283</v>
      </c>
      <c r="AB5" s="84">
        <v>63000</v>
      </c>
      <c r="AC5" s="108" t="s">
        <v>284</v>
      </c>
      <c r="AD5" s="84">
        <v>24</v>
      </c>
      <c r="AE5" s="84" t="s">
        <v>274</v>
      </c>
      <c r="AF5" s="84" t="s">
        <v>285</v>
      </c>
      <c r="AG5" s="108" t="s">
        <v>286</v>
      </c>
      <c r="AH5" s="84" t="s">
        <v>287</v>
      </c>
      <c r="AI5" s="108" t="s">
        <v>288</v>
      </c>
      <c r="AJ5" s="84">
        <v>3360</v>
      </c>
      <c r="AK5" s="84">
        <v>3360</v>
      </c>
      <c r="AL5" s="108" t="s">
        <v>289</v>
      </c>
      <c r="AM5" s="84">
        <v>34245.18</v>
      </c>
      <c r="AN5" s="112">
        <v>16154.82</v>
      </c>
      <c r="AO5" s="112">
        <v>50400</v>
      </c>
      <c r="AP5" s="112">
        <v>28754.82</v>
      </c>
      <c r="AQ5" s="112">
        <v>3155.18</v>
      </c>
      <c r="AR5" s="112">
        <v>31910</v>
      </c>
      <c r="AS5" s="112">
        <v>5670.94</v>
      </c>
      <c r="AT5" s="112">
        <v>1049.06</v>
      </c>
      <c r="AU5" s="112">
        <v>6720</v>
      </c>
      <c r="AV5" s="84">
        <v>17</v>
      </c>
      <c r="AW5" s="84"/>
      <c r="AX5" s="84"/>
      <c r="AY5" s="108"/>
      <c r="AZ5" s="84"/>
      <c r="BA5" s="84"/>
      <c r="BB5" s="84" t="s">
        <v>271</v>
      </c>
      <c r="BC5" s="84" t="s">
        <v>275</v>
      </c>
      <c r="BD5" s="108"/>
      <c r="BE5" s="84"/>
      <c r="BF5" s="38">
        <v>0</v>
      </c>
      <c r="BG5" s="84" t="s">
        <v>281</v>
      </c>
      <c r="BH5" s="114" t="s">
        <v>272</v>
      </c>
      <c r="BI5" s="38" t="s">
        <v>110</v>
      </c>
      <c r="BJ5" s="85">
        <v>45947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6720</v>
      </c>
      <c r="BQ5" s="117" t="s">
        <v>201</v>
      </c>
      <c r="BR5" s="118" t="s">
        <v>292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2025-10-20T06:48:20Z</dcterms:modified>
</cp:coreProperties>
</file>