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5593.SSFL\Downloads\"/>
    </mc:Choice>
  </mc:AlternateContent>
  <xr:revisionPtr revIDLastSave="0" documentId="13_ncr:1_{F1C077C4-6B8B-4F72-BB4C-16843458FE0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<sst xmlns="http://schemas.openxmlformats.org/spreadsheetml/2006/main" count="334" uniqueCount="289">
  <si>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</si>
  <si>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</si>
  <si>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</si>
  <si>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</si>
  <si>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</si>
  <si>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</si>
  <si>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</si>
  <si>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</si>
  <si>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</si>
  <si>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</si>
  <si>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</si>
  <si>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</si>
  <si>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</si>
  <si>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</si>
  <si>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</si>
  <si>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</si>
  <si>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</si>
  <si>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</si>
  <si>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</si>
  <si>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</si>
  <si>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</si>
  <si>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</si>
  <si>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</si>
  <si>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</si>
  <si>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</si>
  <si>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</si>
  <si>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</si>
  <si>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</si>
  <si>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</si>
  <si>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</si>
  <si>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</si>
  <si>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</si>
  <si>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</si>
  <si>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</si>
  <si>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</si>
  <si>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</si>
  <si>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</si>
  <si>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</si>
  <si>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</si>
  <si>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</si>
  <si>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</si>
  <si>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</si>
  <si>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</si>
  <si>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</si>
  <si>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</si>
  <si>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</si>
  <si>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</si>
  <si>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</si>
  <si>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</si>
  <si>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</si>
  <si>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</si>
  <si>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</si>
  <si>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</si>
  <si>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</si>
  <si>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</si>
  <si>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</si>
  <si>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</si>
  <si>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</si>
  <si>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</si>
  <si>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</si>
  <si>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</si>
  <si>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</si>
  <si>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</si>
  <si>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</si>
  <si>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</si>
  <si>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</si>
  <si>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</si>
  <si>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</si>
  <si>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</si>
  <si>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</si>
  <si>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</si>
  <si>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</si>
  <si>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</si>
  <si>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</si>
  <si>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</si>
  <si>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</si>
  <si>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</si>
  <si>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</si>
  <si>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</si>
  <si>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</si>
  <si>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</si>
  <si>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</si>
  <si>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</si>
  <si>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</si>
  <si>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</si>
  <si>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</si>
  <si>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</si>
  <si>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</si>
  <si>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</si>
  <si>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</si>
  <si>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</si>
  <si>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</si>
  <si>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</si>
  <si>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</si>
  <si>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</si>
  <si>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</si>
  <si>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</si>
  <si>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</si>
  <si>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</si>
  <si>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</si>
  <si>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</si>
  <si>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</si>
  <si>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</si>
  <si>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</si>
  <si>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</si>
  <si>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</si>
  <si>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</si>
  <si>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</si>
  <si>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</si>
  <si>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</si>
  <si>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</si>
  <si>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</si>
  <si>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</si>
  <si>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</si>
  <si>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</si>
  <si>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</si>
  <si>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</si>
  <si>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</si>
  <si>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</si>
  <si>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</si>
  <si>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</si>
  <si>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</si>
  <si>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</si>
  <si>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</si>
  <si>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</si>
  <si>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</si>
  <si>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</si>
  <si>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</si>
  <si>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</si>
  <si>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</si>
  <si>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</si>
  <si>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</si>
  <si>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</si>
  <si>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</si>
  <si>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</si>
  <si>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</si>
  <si>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</si>
  <si>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</si>
  <si>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</si>
  <si>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</si>
  <si>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</si>
  <si>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</si>
  <si>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</si>
  <si>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</si>
  <si>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</si>
  <si>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</si>
  <si>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</si>
  <si>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</si>
  <si>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</si>
  <si>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</si>
  <si>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</si>
  <si>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</si>
  <si>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</si>
  <si>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</si>
  <si>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</si>
  <si>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</si>
  <si>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</si>
  <si>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</si>
  <si>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</si>
  <si>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</si>
  <si>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</si>
  <si>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</si>
  <si>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</si>
  <si>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</si>
  <si>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</si>
  <si>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</si>
  <si>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</si>
  <si>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</si>
  <si>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</si>
  <si>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</si>
  <si>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</si>
  <si>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</si>
  <si>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</si>
  <si>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</si>
  <si>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</si>
  <si>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</si>
  <si>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</si>
  <si>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</si>
  <si>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</si>
  <si>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</si>
  <si>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</si>
  <si>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</si>
  <si>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</si>
  <si>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</si>
  <si>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</si>
  <si>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</si>
  <si>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</si>
  <si>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</si>
  <si>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</si>
  <si>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</si>
  <si>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</si>
  <si>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</si>
  <si>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</si>
  <si>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</si>
  <si>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</si>
  <si>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</si>
  <si>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</si>
  <si>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</si>
  <si>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</si>
  <si>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</si>
  <si>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</si>
  <si>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</si>
  <si>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</si>
  <si>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</si>
  <si>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</si>
  <si>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</si>
  <si>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</si>
  <si>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</si>
  <si>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</si>
  <si>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</si>
  <si>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</si>
  <si>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</si>
  <si>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</si>
  <si>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</si>
  <si>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</si>
  <si>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</si>
  <si>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</si>
  <si>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</si>
  <si>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</si>
  <si>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</si>
  <si>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</si>
  <si>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</si>
  <si>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</si>
  <si>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</si>
  <si>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</si>
  <si>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</si>
  <si>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</si>
  <si>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</si>
  <si>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</si>
  <si>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</si>
  <si>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</si>
  <si>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</si>
  <si>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</si>
  <si>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</si>
  <si>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</si>
  <si>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</si>
  <si>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</si>
  <si>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</si>
  <si>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</si>
  <si>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</si>
  <si>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</si>
  <si>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</si>
  <si>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</si>
  <si>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</si>
  <si>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</si>
  <si>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</si>
  <si>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</si>
  <si>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</si>
  <si>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</si>
  <si>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</si>
  <si>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</si>
  <si>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Champa</t>
  </si>
  <si>
    <t>Kota</t>
  </si>
  <si>
    <t>CH2746</t>
  </si>
  <si>
    <t>Gaurella</t>
  </si>
  <si>
    <t>SF0029627</t>
  </si>
  <si>
    <t>Sanat Kumar Tandan</t>
  </si>
  <si>
    <t>ST</t>
  </si>
  <si>
    <t>HINDU</t>
  </si>
  <si>
    <t>&gt; 6 to 10 Years</t>
  </si>
  <si>
    <t>Open</t>
  </si>
  <si>
    <t>Agriculture &amp; Farming</t>
  </si>
  <si>
    <t>Thu</t>
  </si>
  <si>
    <t>Basahi</t>
  </si>
  <si>
    <t>7.19 Yrs</t>
  </si>
  <si>
    <t>Unnati</t>
  </si>
  <si>
    <t>30-Aug-2025</t>
  </si>
  <si>
    <t>497843</t>
  </si>
  <si>
    <t>Bharatola</t>
  </si>
  <si>
    <t>SID951374057679</t>
  </si>
  <si>
    <t>PANCHWATI BAI</t>
  </si>
  <si>
    <t>20 Nov 2020</t>
  </si>
  <si>
    <t>04-Aug-2024</t>
  </si>
  <si>
    <t>IL-1</t>
  </si>
  <si>
    <t>05-Sep-2024</t>
  </si>
  <si>
    <t>Omesh kumar sahu/SF0068476</t>
  </si>
  <si>
    <t>Borrower paid Precloser amount of Rs. 21520/- on dates 3-7-25 But LO  Bhagwat prasad/SF0064939 did not posted the Pre closer amount updated only Rs.2690/-on Date 3-7-25 and 2690/- on Date.30-8-25.</t>
  </si>
  <si>
    <t>Bhagwat prasad</t>
  </si>
  <si>
    <t>SF0064939</t>
  </si>
  <si>
    <t>Loan officer</t>
  </si>
  <si>
    <t>Complaint Not Lodged</t>
  </si>
  <si>
    <t>02 : 15 PM  Sunday 12 Oct 25</t>
  </si>
  <si>
    <t>Tulasiram Rajak/SF0007638</t>
  </si>
  <si>
    <t>Sourabh Kumar Jain/SF0010374</t>
  </si>
  <si>
    <t>Deependra Shrivastava/SF0002115</t>
  </si>
  <si>
    <t>Absconding</t>
  </si>
  <si>
    <t>FN25-26-02622</t>
  </si>
  <si>
    <t>CSS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</si>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</sst>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Aptos Narrow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1" xfId="17" applyFont="1" applyBorder="1" applyProtection="1">
      <protection locked="0"/>
    </xf>
    <xf numFmtId="167" fontId="34" fillId="0" borderId="1" xfId="15" applyNumberFormat="1" applyFon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CH2746</v>
      </c>
      <c r="D5" s="63" t="str">
        <f>IF('Physical Cash at Safe'!D28="Yes", 'Physical Cash at Safe'!B4, 'Borrower Wise Details'!C5)</f>
        <v>Gaurella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131">
        <v>45932</v>
      </c>
      <c r="H5" s="107" t="s">
        <v>287</v>
      </c>
      <c r="I5" s="61">
        <v>45952</v>
      </c>
      <c r="J5" s="74" t="str">
        <f>IF('Physical Cash at Safe'!D28="Yes",'Physical Cash at Safe'!E28,IF('Borrower Wise Details'!D5&lt;&gt;"",'Borrower Wise Details'!D5,""))</f>
        <v>FN25-26-02622</v>
      </c>
      <c r="K5" s="81">
        <v>1</v>
      </c>
      <c r="L5" s="82">
        <v>21520</v>
      </c>
      <c r="M5" s="82">
        <v>0</v>
      </c>
      <c r="N5" s="82" t="s">
        <v>282</v>
      </c>
      <c r="O5" s="82" t="s">
        <v>283</v>
      </c>
      <c r="P5" s="82" t="s">
        <v>247</v>
      </c>
      <c r="Q5" s="82" t="s">
        <v>284</v>
      </c>
      <c r="R5" s="75" t="str">
        <f>IF('Physical Cash at Safe'!$D$28="Yes", 'Physical Cash at Safe'!$A$28, IF('Borrower Wise Details'!F5&lt;&gt;"", 'Borrower Wise Details'!F5, ""))</f>
        <v>Bhagwat prasad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SF0064939</v>
      </c>
      <c r="U5" s="77" t="s">
        <v>285</v>
      </c>
      <c r="V5" s="61">
        <v>45888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288</v>
      </c>
      <c r="Z5" s="61">
        <v>45942</v>
      </c>
      <c r="AA5" s="61">
        <v>45942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21520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5380</v>
      </c>
      <c r="AE5" s="126">
        <f>IF(AND(AC5="", AD5=""), "", IF(AD5="", AC5, AC5 - IF(ISNUMBER(AD5), AD5, 0)))</f>
        <v>16140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45952</v>
      </c>
      <c r="AH5" s="70" t="s">
        <v>276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4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CH2746</v>
      </c>
      <c r="C5" s="50" t="str">
        <f>IF('Fraud Investigation Report'!D5="", "", 'Fraud Investigation Report'!D5)</f>
        <v>Gaurella</v>
      </c>
      <c r="D5" s="68" t="str">
        <f>IF(OR('Fraud Investigation Report'!R5="", 'Fraud Investigation Report'!R5=0), "", 'Fraud Investigation Report'!R5)</f>
        <v>Bhagwat prasad</v>
      </c>
      <c r="E5" s="68" t="str">
        <f>IF(OR('Fraud Investigation Report'!T5="", 'Fraud Investigation Report'!T5=0), "", 'Fraud Investigation Report'!T5)</f>
        <v>SF0064939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FN25-26-02622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21520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21520</v>
      </c>
      <c r="O5" s="69">
        <f>IF('Fraud Investigation Report'!AD5="", "", 'Fraud Investigation Report'!AD5)</f>
        <v>5380</v>
      </c>
      <c r="P5" s="126">
        <f>IF(AND(N5="", O5=""), "", IF(O5="", N5, N5 - IF(ISNUMBER(O5), O5, 0)))</f>
        <v>16140</v>
      </c>
      <c r="Q5" s="49"/>
      <c r="R5" s="84" t="s">
        <v>280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7.6" x14ac:dyDescent="0.3">
      <c r="A34" s="39" t="s">
        <v>221</v>
      </c>
      <c r="B34" s="38"/>
      <c r="C34" s="39" t="s">
        <v>222</v>
      </c>
      <c r="D34" s="135"/>
      <c r="E34" s="136"/>
    </row>
    <row r="35" spans="1:5" ht="27.6" x14ac:dyDescent="0.3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3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CH2746</v>
      </c>
      <c r="C5" s="119" t="str">
        <f>IF('Loan Outstanding Report'!$H$5="", "", 'Loan Outstanding Report'!$H$5)</f>
        <v>Gaurella</v>
      </c>
      <c r="D5" s="130" t="s">
        <v>286</v>
      </c>
      <c r="E5" s="65">
        <v>45942</v>
      </c>
      <c r="F5" s="38" t="s">
        <v>277</v>
      </c>
      <c r="G5" s="49" t="s">
        <v>278</v>
      </c>
      <c r="H5" s="49" t="s">
        <v>279</v>
      </c>
      <c r="I5" s="120" t="s">
        <v>267</v>
      </c>
      <c r="J5" s="120">
        <v>357832534</v>
      </c>
      <c r="K5" s="120" t="s">
        <v>270</v>
      </c>
      <c r="L5" s="11">
        <v>357832534</v>
      </c>
      <c r="M5" s="65" t="s">
        <v>272</v>
      </c>
      <c r="N5" s="124">
        <v>40000</v>
      </c>
      <c r="O5" s="124">
        <v>2690</v>
      </c>
      <c r="P5" s="121" t="s">
        <v>140</v>
      </c>
      <c r="Q5" s="80">
        <v>45841</v>
      </c>
      <c r="R5" s="124">
        <v>21520</v>
      </c>
      <c r="S5" s="124">
        <v>5380</v>
      </c>
      <c r="T5" s="124">
        <v>0</v>
      </c>
      <c r="U5" s="125">
        <f t="shared" ref="U5" si="0">IF(AND(ISBLANK(R5),ISBLANK(S5),ISBLANK(T5)),"",R5-(S5+T5))</f>
        <v>16140</v>
      </c>
      <c r="V5" s="117" t="s">
        <v>204</v>
      </c>
      <c r="W5" s="122" t="s">
        <v>276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R5" activePane="bottomRight" state="frozen"/>
      <selection pane="topRight" activeCell="Q1" sqref="Q1"/>
      <selection pane="bottomLeft" activeCell="A5" sqref="A5"/>
      <selection pane="bottomRight" activeCell="B5" sqref="B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>
        <v>45942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>
        <v>45942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 t="s">
        <v>281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26910</v>
      </c>
      <c r="J5" s="38" t="s">
        <v>263</v>
      </c>
      <c r="K5" s="84">
        <v>26910</v>
      </c>
      <c r="L5" s="84" t="s">
        <v>255</v>
      </c>
      <c r="M5" s="38" t="s">
        <v>256</v>
      </c>
      <c r="N5" s="84">
        <v>39914</v>
      </c>
      <c r="O5" s="84" t="s">
        <v>267</v>
      </c>
      <c r="P5" s="84">
        <v>59468</v>
      </c>
      <c r="Q5" s="38" t="s">
        <v>268</v>
      </c>
      <c r="R5" s="38" t="s">
        <v>265</v>
      </c>
      <c r="S5" s="84" t="s">
        <v>269</v>
      </c>
      <c r="T5" s="84" t="s">
        <v>269</v>
      </c>
      <c r="U5" s="84" t="s">
        <v>257</v>
      </c>
      <c r="V5" s="84" t="s">
        <v>258</v>
      </c>
      <c r="W5" s="84">
        <v>0</v>
      </c>
      <c r="X5" s="38" t="s">
        <v>261</v>
      </c>
      <c r="Y5" s="84">
        <v>357832534</v>
      </c>
      <c r="Z5" s="38" t="s">
        <v>270</v>
      </c>
      <c r="AA5" s="108" t="s">
        <v>272</v>
      </c>
      <c r="AB5" s="84">
        <v>40000</v>
      </c>
      <c r="AC5" s="108" t="s">
        <v>262</v>
      </c>
      <c r="AD5" s="84">
        <v>18</v>
      </c>
      <c r="AE5" s="84" t="s">
        <v>273</v>
      </c>
      <c r="AF5" s="84" t="s">
        <v>264</v>
      </c>
      <c r="AG5" s="108" t="s">
        <v>271</v>
      </c>
      <c r="AH5" s="84" t="s">
        <v>259</v>
      </c>
      <c r="AI5" s="108" t="s">
        <v>274</v>
      </c>
      <c r="AJ5" s="84">
        <v>2690</v>
      </c>
      <c r="AK5" s="84">
        <v>2690</v>
      </c>
      <c r="AL5" s="108" t="s">
        <v>266</v>
      </c>
      <c r="AM5" s="84">
        <v>24975.51</v>
      </c>
      <c r="AN5" s="112">
        <v>7304.49</v>
      </c>
      <c r="AO5" s="112">
        <v>32280</v>
      </c>
      <c r="AP5" s="112">
        <v>15024.49</v>
      </c>
      <c r="AQ5" s="112">
        <v>1084.51</v>
      </c>
      <c r="AR5" s="112">
        <v>16109</v>
      </c>
      <c r="AS5" s="112">
        <v>4849.78</v>
      </c>
      <c r="AT5" s="112">
        <v>530.22</v>
      </c>
      <c r="AU5" s="112">
        <v>5380</v>
      </c>
      <c r="AV5" s="84">
        <v>14</v>
      </c>
      <c r="AW5" s="84">
        <v>14</v>
      </c>
      <c r="AX5" s="84"/>
      <c r="AY5" s="108"/>
      <c r="AZ5" s="84"/>
      <c r="BA5" s="84"/>
      <c r="BB5" s="84" t="s">
        <v>260</v>
      </c>
      <c r="BC5" s="84" t="s">
        <v>145</v>
      </c>
      <c r="BD5" s="108"/>
      <c r="BE5" s="84">
        <v>0</v>
      </c>
      <c r="BF5" s="38">
        <v>0</v>
      </c>
      <c r="BG5" s="84"/>
      <c r="BH5" s="114" t="s">
        <v>275</v>
      </c>
      <c r="BI5" s="38" t="s">
        <v>110</v>
      </c>
      <c r="BJ5" s="85"/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21520</v>
      </c>
      <c r="BQ5" s="117" t="s">
        <v>204</v>
      </c>
      <c r="BR5" s="118" t="s">
        <v>276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2025-10-22T12:47:24Z</dcterms:modified>
</cp:coreProperties>
</file>