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inghpur-FN25-26-02629\"/>
    </mc:Choice>
  </mc:AlternateContent>
  <xr:revisionPtr revIDLastSave="0" documentId="13_ncr:1_{D67D39F1-6129-470F-936C-377B423736D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<sst xmlns="http://schemas.openxmlformats.org/spreadsheetml/2006/main" count="346" uniqueCount="299">
  <si>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</si>
  <si>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</si>
  <si>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</si>
  <si>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</si>
  <si>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</si>
  <si>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</si>
  <si>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</si>
  <si>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</si>
  <si>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</si>
  <si>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</si>
  <si>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</si>
  <si>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</si>
  <si>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</si>
  <si>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</si>
  <si>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</si>
  <si>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</si>
  <si>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</si>
  <si>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</si>
  <si>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</si>
  <si>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</si>
  <si>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</si>
  <si>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</si>
  <si>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</si>
  <si>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</si>
  <si>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</si>
  <si>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</si>
  <si>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</si>
  <si>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</si>
  <si>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</si>
  <si>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</si>
  <si>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</si>
  <si>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</si>
  <si>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</si>
  <si>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</si>
  <si>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</si>
  <si>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</si>
  <si>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</si>
  <si>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</si>
  <si>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</si>
  <si>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</si>
  <si>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</si>
  <si>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</si>
  <si>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</si>
  <si>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</si>
  <si>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</si>
  <si>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</si>
  <si>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</si>
  <si>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</si>
  <si>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</si>
  <si>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</si>
  <si>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</si>
  <si>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</si>
  <si>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</si>
  <si>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</si>
  <si>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</si>
  <si>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</si>
  <si>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</si>
  <si>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</si>
  <si>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</si>
  <si>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</si>
  <si>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</si>
  <si>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</si>
  <si>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</si>
  <si>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</si>
  <si>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</si>
  <si>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</si>
  <si>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</si>
  <si>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</si>
  <si>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</si>
  <si>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</si>
  <si>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</si>
  <si>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</si>
  <si>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</si>
  <si>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</si>
  <si>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</si>
  <si>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</si>
  <si>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</si>
  <si>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</si>
  <si>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</si>
  <si>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</si>
  <si>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</si>
  <si>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</si>
  <si>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</si>
  <si>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</si>
  <si>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</si>
  <si>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</si>
  <si>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</si>
  <si>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</si>
  <si>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</si>
  <si>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</si>
  <si>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</si>
  <si>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</si>
  <si>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</si>
  <si>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</si>
  <si>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</si>
  <si>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</si>
  <si>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</si>
  <si>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</si>
  <si>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</si>
  <si>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</si>
  <si>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</si>
  <si>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</si>
  <si>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</si>
  <si>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</si>
  <si>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</si>
  <si>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</si>
  <si>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</si>
  <si>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</si>
  <si>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</si>
  <si>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</si>
  <si>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</si>
  <si>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</si>
  <si>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</si>
  <si>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</si>
  <si>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</si>
  <si>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</si>
  <si>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</si>
  <si>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</si>
  <si>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</si>
  <si>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</si>
  <si>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</si>
  <si>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</si>
  <si>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</si>
  <si>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</si>
  <si>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</si>
  <si>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</si>
  <si>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</si>
  <si>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</si>
  <si>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</si>
  <si>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</si>
  <si>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</si>
  <si>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</si>
  <si>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</si>
  <si>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</si>
  <si>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</si>
  <si>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</si>
  <si>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</si>
  <si>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</si>
  <si>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</si>
  <si>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</si>
  <si>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</si>
  <si>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</si>
  <si>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</si>
  <si>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</si>
  <si>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</si>
  <si>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</si>
  <si>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</si>
  <si>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</si>
  <si>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</si>
  <si>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</si>
  <si>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</si>
  <si>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</si>
  <si>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</si>
  <si>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</si>
  <si>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</si>
  <si>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</si>
  <si>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</si>
  <si>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</si>
  <si>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</si>
  <si>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</si>
  <si>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</si>
  <si>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</si>
  <si>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</si>
  <si>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</si>
  <si>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</si>
  <si>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</si>
  <si>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</si>
  <si>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</si>
  <si>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</si>
  <si>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</si>
  <si>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</si>
  <si>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</si>
  <si>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</si>
  <si>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</si>
  <si>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</si>
  <si>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</si>
  <si>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</si>
  <si>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</si>
  <si>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</si>
  <si>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</si>
  <si>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</si>
  <si>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</si>
  <si>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</si>
  <si>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</si>
  <si>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</si>
  <si>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</si>
  <si>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</si>
  <si>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</si>
  <si>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</si>
  <si>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</si>
  <si>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</si>
  <si>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</si>
  <si>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</si>
  <si>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</si>
  <si>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</si>
  <si>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</si>
  <si>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</si>
  <si>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</si>
  <si>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</si>
  <si>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</si>
  <si>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</si>
  <si>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</si>
  <si>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</si>
  <si>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</si>
  <si>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</si>
  <si>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</si>
  <si>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</si>
  <si>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</si>
  <si>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</si>
  <si>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</si>
  <si>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</si>
  <si>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</si>
  <si>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</si>
  <si>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</si>
  <si>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</si>
  <si>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</si>
  <si>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</si>
  <si>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</si>
  <si>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</si>
  <si>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</si>
  <si>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</si>
  <si>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</si>
  <si>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</si>
  <si>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</si>
  <si>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</si>
  <si>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</si>
  <si>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</si>
  <si>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</si>
  <si>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</si>
  <si>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</si>
  <si>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</si>
  <si>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</si>
  <si>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</si>
  <si>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</si>
  <si>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</si>
  <si>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</si>
  <si>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</si>
  <si>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</si>
  <si>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</si>
  <si>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</si>
  <si>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</si>
  <si>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</si>
  <si>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</si>
  <si>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</si>
  <si>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</si>
  <si>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</si>
  <si>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</si>
  <si>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</si>
  <si>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20/10/2025</t>
  </si>
  <si>
    <t>East</t>
  </si>
  <si>
    <t>Odisha</t>
  </si>
  <si>
    <t>Bhadrak</t>
  </si>
  <si>
    <t>Jajpur Town</t>
  </si>
  <si>
    <t>OR2758</t>
  </si>
  <si>
    <t>Singhpur</t>
  </si>
  <si>
    <t>Kalyanpur</t>
  </si>
  <si>
    <t>SF0096248</t>
  </si>
  <si>
    <t>Tapas Rout</t>
  </si>
  <si>
    <t>Kalyanpur450013</t>
  </si>
  <si>
    <t>450013 Ranapur New8</t>
  </si>
  <si>
    <t>Chetana</t>
  </si>
  <si>
    <t>SSF3364759</t>
  </si>
  <si>
    <t>GENERAL</t>
  </si>
  <si>
    <t>HINDU</t>
  </si>
  <si>
    <t>Agriculture &amp; Farming</t>
  </si>
  <si>
    <t>MONALISA DHAL</t>
  </si>
  <si>
    <t>10</t>
  </si>
  <si>
    <t>1</t>
  </si>
  <si>
    <t>2.68 Yrs</t>
  </si>
  <si>
    <t>15 Feb 2023</t>
  </si>
  <si>
    <t>&gt; 2 to 4 Years</t>
  </si>
  <si>
    <t>10-Apr-2023</t>
  </si>
  <si>
    <t>17-Dec-2024</t>
  </si>
  <si>
    <t>Open</t>
  </si>
  <si>
    <t>31-Mar-2025</t>
  </si>
  <si>
    <t>Malaya Pritam Lenka/SF0097052</t>
  </si>
  <si>
    <t>As per digital payment evidence borrower has paid Rs 13500/- towrads preclousre on dtd. 26-07-24 to BQM Rajesh Kumar Jena/SF0056580 and staff did FIMO recovery entry Rs 1800-/- each on dtd.10-08-24, 10-09-24 &amp; 17-12-24. Total of Rs 5400/- recovery entry done by LO and remaining Rs 8100/- has not remitted to branch.</t>
  </si>
  <si>
    <t>Rajesh Kumar Jena</t>
  </si>
  <si>
    <t>SF0056580</t>
  </si>
  <si>
    <t>BQM</t>
  </si>
  <si>
    <t>CSS</t>
  </si>
  <si>
    <t>Dual Staff</t>
  </si>
  <si>
    <t>Sangram Keshari Jena</t>
  </si>
  <si>
    <t>SF0057317</t>
  </si>
  <si>
    <t>Branch Manager</t>
  </si>
  <si>
    <t>Available &amp; Updated</t>
  </si>
  <si>
    <t>Sagar Kumar Behera</t>
  </si>
  <si>
    <t>SF0051555</t>
  </si>
  <si>
    <t>Branch Quality Manager</t>
  </si>
  <si>
    <t>ORGL2758</t>
  </si>
  <si>
    <t>Biranchi Narayan Swain/SF0003954</t>
  </si>
  <si>
    <t>Alok Kumar Maharana/SF0083414</t>
  </si>
  <si>
    <t>Sanjaya Kumar Sahoo/SF0070624</t>
  </si>
  <si>
    <t>Terminated</t>
  </si>
  <si>
    <t>Completed-Report Submitted</t>
  </si>
  <si>
    <t>After caseload verification total of Rs 13500/- misappropriation of cash observed and Rs 5400/- FIMO recovery entry done. So net fraud amount is Rs 8100/-</t>
  </si>
  <si>
    <t>FN25-26-02629</t>
  </si>
  <si>
    <t>Krushna Chandra Sahoo/SF0083225</t>
  </si>
  <si>
    <t>Complaint Not Lodged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</si>
</sst>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45950</v>
      </c>
      <c r="H5" s="107" t="s">
        <v>280</v>
      </c>
      <c r="I5" s="61">
        <v>45952</v>
      </c>
      <c r="J5" s="74" t="str">
        <f>IF('Physical Cash at Safe'!D28="Yes",'Physical Cash at Safe'!E28,IF('Borrower Wise Details'!D5&lt;&gt;"",'Borrower Wise Details'!D5,""))</f>
        <v>FN25-26-02629</v>
      </c>
      <c r="K5" s="81">
        <v>1</v>
      </c>
      <c r="L5" s="82">
        <v>13500</v>
      </c>
      <c r="M5" s="82">
        <v>5400</v>
      </c>
      <c r="N5" s="82" t="s">
        <v>290</v>
      </c>
      <c r="O5" s="82" t="s">
        <v>297</v>
      </c>
      <c r="P5" s="82" t="s">
        <v>291</v>
      </c>
      <c r="Q5" s="82" t="s">
        <v>292</v>
      </c>
      <c r="R5" s="75" t="str">
        <f>IF('Physical Cash at Safe'!$D$28="Yes", 'Physical Cash at Safe'!$A$28, IF('Borrower Wise Details'!F5&lt;&gt;"", 'Borrower Wise Details'!F5, ""))</f>
        <v>Rajesh Kumar Jena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SF0056580</v>
      </c>
      <c r="U5" s="77" t="s">
        <v>293</v>
      </c>
      <c r="V5" s="61">
        <v>45563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294</v>
      </c>
      <c r="Z5" s="61">
        <v>45950</v>
      </c>
      <c r="AA5" s="61">
        <v>45953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5400</v>
      </c>
      <c r="AE5" s="126">
        <f>IF(AND(AC5="", AD5=""), "", IF(AD5="", AC5, AC5 - IF(ISNUMBER(AD5), AD5, 0)))</f>
        <v>8100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45954</v>
      </c>
      <c r="AH5" s="70" t="s">
        <v>295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Rajesh Kumar Jena</v>
      </c>
      <c r="E5" s="68" t="str">
        <f>IF(OR('Fraud Investigation Report'!T5="", 'Fraud Investigation Report'!T5=0), "", 'Fraud Investigation Report'!T5)</f>
        <v>SF0056580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FN25-26-02629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13500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13500</v>
      </c>
      <c r="O5" s="69">
        <f>IF('Fraud Investigation Report'!AD5="", "", 'Fraud Investigation Report'!AD5)</f>
        <v>5400</v>
      </c>
      <c r="P5" s="126">
        <f>IF(AND(N5="", O5=""), "", IF(O5="", N5, N5 - IF(ISNUMBER(O5), O5, 0)))</f>
        <v>8100</v>
      </c>
      <c r="Q5" s="49"/>
      <c r="R5" s="84" t="s">
        <v>298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5" activePane="bottomLeft" state="frozen"/>
      <selection pane="bottomLeft" activeCell="C21" sqref="C2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289</v>
      </c>
      <c r="B4" s="41" t="s">
        <v>254</v>
      </c>
      <c r="C4" s="41" t="s">
        <v>252</v>
      </c>
      <c r="D4" s="41" t="s">
        <v>251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45950</v>
      </c>
      <c r="C6" s="18">
        <v>45949</v>
      </c>
      <c r="D6" s="18">
        <v>45950</v>
      </c>
      <c r="E6" s="19">
        <v>0.39583333333333331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90</v>
      </c>
      <c r="C11" s="23">
        <f>B11*A11</f>
        <v>45000</v>
      </c>
      <c r="D11" s="25">
        <v>90</v>
      </c>
      <c r="E11" s="23">
        <f t="shared" ref="E11:E17" si="0">D11*A11</f>
        <v>45000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45</v>
      </c>
      <c r="C13" s="23">
        <f t="shared" ref="C13:C17" si="1">B13*A13</f>
        <v>4500</v>
      </c>
      <c r="D13" s="25">
        <v>45</v>
      </c>
      <c r="E13" s="23">
        <f t="shared" si="0"/>
        <v>4500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49565</v>
      </c>
      <c r="D19" s="30" t="s">
        <v>76</v>
      </c>
      <c r="E19" s="31">
        <f>SUM(E10:E18)</f>
        <v>49565</v>
      </c>
    </row>
    <row r="20" spans="1:5" ht="30" customHeight="1" x14ac:dyDescent="0.3">
      <c r="A20" s="146" t="s">
        <v>97</v>
      </c>
      <c r="B20" s="147"/>
      <c r="C20" s="32">
        <v>49565</v>
      </c>
      <c r="D20" s="33" t="s">
        <v>91</v>
      </c>
      <c r="E20" s="34"/>
    </row>
    <row r="21" spans="1:5" ht="30" customHeight="1" x14ac:dyDescent="0.3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220</v>
      </c>
      <c r="B32" s="38" t="s">
        <v>281</v>
      </c>
      <c r="C32" s="37" t="s">
        <v>82</v>
      </c>
      <c r="D32" s="156" t="s">
        <v>285</v>
      </c>
      <c r="E32" s="157"/>
    </row>
    <row r="33" spans="1:5" ht="18" customHeight="1" x14ac:dyDescent="0.3">
      <c r="A33" s="37" t="s">
        <v>83</v>
      </c>
      <c r="B33" s="106">
        <v>255</v>
      </c>
      <c r="C33" s="39" t="s">
        <v>84</v>
      </c>
      <c r="D33" s="150">
        <v>282</v>
      </c>
      <c r="E33" s="151"/>
    </row>
    <row r="34" spans="1:5" ht="27.6" x14ac:dyDescent="0.3">
      <c r="A34" s="39" t="s">
        <v>221</v>
      </c>
      <c r="B34" s="38" t="s">
        <v>282</v>
      </c>
      <c r="C34" s="39" t="s">
        <v>222</v>
      </c>
      <c r="D34" s="152" t="s">
        <v>286</v>
      </c>
      <c r="E34" s="153"/>
    </row>
    <row r="35" spans="1:5" ht="27.6" x14ac:dyDescent="0.3">
      <c r="A35" s="39" t="s">
        <v>223</v>
      </c>
      <c r="B35" s="38" t="s">
        <v>283</v>
      </c>
      <c r="C35" s="39" t="s">
        <v>225</v>
      </c>
      <c r="D35" s="152" t="s">
        <v>287</v>
      </c>
      <c r="E35" s="153"/>
    </row>
    <row r="36" spans="1:5" ht="25.5" customHeight="1" x14ac:dyDescent="0.3">
      <c r="A36" s="39" t="s">
        <v>224</v>
      </c>
      <c r="B36" s="38" t="s">
        <v>284</v>
      </c>
      <c r="C36" s="39" t="s">
        <v>226</v>
      </c>
      <c r="D36" s="154" t="s">
        <v>288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296</v>
      </c>
      <c r="E5" s="65">
        <v>45950</v>
      </c>
      <c r="F5" s="38" t="s">
        <v>277</v>
      </c>
      <c r="G5" s="49" t="s">
        <v>278</v>
      </c>
      <c r="H5" s="49" t="s">
        <v>279</v>
      </c>
      <c r="I5" s="120" t="s">
        <v>258</v>
      </c>
      <c r="J5" s="120" t="s">
        <v>261</v>
      </c>
      <c r="K5" s="120" t="s">
        <v>265</v>
      </c>
      <c r="L5" s="11">
        <v>350579558</v>
      </c>
      <c r="M5" s="65">
        <v>44972</v>
      </c>
      <c r="N5" s="124">
        <v>33602</v>
      </c>
      <c r="O5" s="124">
        <v>1800</v>
      </c>
      <c r="P5" s="121" t="s">
        <v>140</v>
      </c>
      <c r="Q5" s="80">
        <v>45499</v>
      </c>
      <c r="R5" s="124">
        <v>13500</v>
      </c>
      <c r="S5" s="124">
        <v>5400</v>
      </c>
      <c r="T5" s="124"/>
      <c r="U5" s="125">
        <f t="shared" ref="U5" si="0">IF(AND(ISBLANK(R5),ISBLANK(S5),ISBLANK(T5)),"",R5-(S5+T5))</f>
        <v>8100</v>
      </c>
      <c r="V5" s="117" t="s">
        <v>203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10.55468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 t="s">
        <v>248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31">
        <v>0.49791666666666667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249</v>
      </c>
      <c r="C5" s="38" t="s">
        <v>250</v>
      </c>
      <c r="D5" s="38" t="s">
        <v>251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187396</v>
      </c>
      <c r="J5" s="38" t="s">
        <v>255</v>
      </c>
      <c r="K5" s="84">
        <v>187396</v>
      </c>
      <c r="L5" s="84" t="s">
        <v>256</v>
      </c>
      <c r="M5" s="38" t="s">
        <v>257</v>
      </c>
      <c r="N5" s="84">
        <v>171376</v>
      </c>
      <c r="O5" s="84" t="s">
        <v>258</v>
      </c>
      <c r="P5" s="84">
        <v>639050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350579558</v>
      </c>
      <c r="Z5" s="38" t="s">
        <v>265</v>
      </c>
      <c r="AA5" s="108">
        <v>44972</v>
      </c>
      <c r="AB5" s="84">
        <v>33602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2237</v>
      </c>
      <c r="AK5" s="84">
        <v>1800</v>
      </c>
      <c r="AL5" s="108" t="s">
        <v>272</v>
      </c>
      <c r="AM5" s="84">
        <v>25140.3</v>
      </c>
      <c r="AN5" s="112">
        <v>9496.7000000000007</v>
      </c>
      <c r="AO5" s="112">
        <v>34637</v>
      </c>
      <c r="AP5" s="112">
        <v>8461.7000000000007</v>
      </c>
      <c r="AQ5" s="112">
        <v>538.29999999999995</v>
      </c>
      <c r="AR5" s="112">
        <v>9000</v>
      </c>
      <c r="AS5" s="112">
        <v>8461.7000000000007</v>
      </c>
      <c r="AT5" s="112">
        <v>538.29999999999995</v>
      </c>
      <c r="AU5" s="112">
        <v>9000</v>
      </c>
      <c r="AV5" s="84">
        <v>31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 t="s">
        <v>274</v>
      </c>
      <c r="BE5" s="84">
        <v>33602</v>
      </c>
      <c r="BF5" s="38">
        <v>4.8410950000000001</v>
      </c>
      <c r="BG5" s="84"/>
      <c r="BH5" s="114" t="s">
        <v>275</v>
      </c>
      <c r="BI5" s="38" t="s">
        <v>110</v>
      </c>
      <c r="BJ5" s="85">
        <v>45950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13500</v>
      </c>
      <c r="BQ5" s="117" t="s">
        <v>203</v>
      </c>
      <c r="BR5" s="118" t="s">
        <v>276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2025-10-24T07:49:34Z</dcterms:modified>
</cp:coreProperties>
</file>