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nandpur 123417/"/>
    </mc:Choice>
  </mc:AlternateContent>
  <xr:revisionPtr revIDLastSave="30" documentId="13_ncr:1_{9BC0435F-A4A0-49E0-83A8-46745C5BD9BA}" xr6:coauthVersionLast="47" xr6:coauthVersionMax="47" xr10:uidLastSave="{124D888A-1E9E-4EEB-B275-161948455D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<sst xmlns="http://schemas.openxmlformats.org/spreadsheetml/2006/main" count="441" uniqueCount="330">
  <si>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</si>
  <si>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</si>
  <si>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</si>
  <si>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</si>
  <si>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</si>
  <si>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</si>
  <si>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</si>
  <si>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</si>
  <si>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</si>
  <si>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</si>
  <si>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</si>
  <si>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</si>
  <si>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</si>
  <si>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</si>
  <si>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</si>
  <si>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</si>
  <si>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</si>
  <si>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</si>
  <si>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</si>
  <si>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</si>
  <si>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</si>
  <si>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</si>
  <si>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</si>
  <si>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</si>
  <si>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</si>
  <si>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</si>
  <si>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</si>
  <si>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</si>
  <si>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</si>
  <si>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</si>
  <si>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</si>
  <si>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</si>
  <si>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</si>
  <si>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</si>
  <si>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</si>
  <si>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</si>
  <si>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</si>
  <si>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</si>
  <si>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</si>
  <si>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</si>
  <si>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</si>
  <si>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</si>
  <si>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</si>
  <si>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</si>
  <si>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</si>
  <si>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</si>
  <si>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</si>
  <si>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</si>
  <si>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</si>
  <si>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</si>
  <si>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</si>
  <si>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</si>
  <si>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</si>
  <si>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</si>
  <si>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</si>
  <si>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</si>
  <si>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</si>
  <si>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</si>
  <si>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</si>
  <si>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</si>
  <si>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</si>
  <si>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</si>
  <si>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</si>
  <si>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</si>
  <si>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</si>
  <si>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</si>
  <si>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</si>
  <si>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</si>
  <si>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</si>
  <si>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</si>
  <si>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</si>
  <si>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</si>
  <si>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</si>
  <si>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</si>
  <si>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</si>
  <si>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</si>
  <si>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</si>
  <si>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</si>
  <si>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</si>
  <si>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</si>
  <si>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</si>
  <si>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</si>
  <si>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</si>
  <si>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</si>
  <si>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</si>
  <si>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</si>
  <si>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</si>
  <si>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</si>
  <si>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</si>
  <si>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</si>
  <si>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</si>
  <si>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</si>
  <si>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</si>
  <si>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</si>
  <si>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</si>
  <si>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</si>
  <si>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</si>
  <si>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</si>
  <si>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</si>
  <si>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</si>
  <si>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</si>
  <si>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</si>
  <si>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</si>
  <si>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</si>
  <si>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</si>
  <si>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</si>
  <si>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</si>
  <si>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</si>
  <si>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</si>
  <si>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</si>
  <si>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</si>
  <si>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</si>
  <si>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</si>
  <si>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</si>
  <si>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</si>
  <si>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</si>
  <si>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</si>
  <si>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</si>
  <si>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</si>
  <si>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</si>
  <si>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</si>
  <si>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</si>
  <si>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</si>
  <si>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</si>
  <si>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</si>
  <si>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</si>
  <si>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</si>
  <si>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</si>
  <si>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</si>
  <si>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</si>
  <si>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</si>
  <si>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</si>
  <si>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</si>
  <si>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</si>
  <si>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</si>
  <si>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</si>
  <si>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</si>
  <si>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</si>
  <si>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</si>
  <si>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</si>
  <si>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</si>
  <si>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</si>
  <si>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</si>
  <si>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</si>
  <si>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</si>
  <si>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</si>
  <si>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</si>
  <si>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</si>
  <si>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</si>
  <si>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</si>
  <si>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</si>
  <si>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</si>
  <si>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</si>
  <si>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</si>
  <si>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</si>
  <si>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</si>
  <si>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</si>
  <si>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</si>
  <si>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</si>
  <si>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</si>
  <si>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</si>
  <si>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</si>
  <si>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</si>
  <si>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</si>
  <si>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</si>
  <si>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</si>
  <si>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</si>
  <si>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</si>
  <si>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</si>
  <si>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</si>
  <si>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</si>
  <si>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</si>
  <si>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</si>
  <si>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</si>
  <si>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</si>
  <si>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</si>
  <si>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</si>
  <si>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</si>
  <si>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</si>
  <si>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</si>
  <si>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</si>
  <si>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</si>
  <si>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</si>
  <si>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</si>
  <si>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</si>
  <si>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</si>
  <si>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</si>
  <si>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</si>
  <si>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</si>
  <si>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</si>
  <si>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</si>
  <si>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</si>
  <si>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</si>
  <si>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</si>
  <si>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</si>
  <si>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</si>
  <si>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</si>
  <si>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</si>
  <si>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</si>
  <si>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</si>
  <si>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</si>
  <si>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</si>
  <si>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</si>
  <si>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</si>
  <si>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</si>
  <si>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</si>
  <si>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</si>
  <si>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</si>
  <si>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</si>
  <si>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</si>
  <si>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</si>
  <si>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</si>
  <si>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</si>
  <si>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</si>
  <si>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</si>
  <si>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</si>
  <si>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</si>
  <si>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</si>
  <si>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</si>
  <si>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</si>
  <si>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</si>
  <si>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</si>
  <si>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</si>
  <si>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</si>
  <si>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</si>
  <si>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</si>
  <si>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</si>
  <si>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</si>
  <si>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</si>
  <si>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</si>
  <si>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</si>
  <si>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</si>
  <si>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</si>
  <si>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</si>
  <si>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</si>
  <si>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</si>
  <si>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</si>
  <si>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</si>
  <si>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</si>
  <si>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</si>
  <si>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</si>
  <si>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</si>
  <si>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</si>
  <si>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</si>
  <si>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</si>
  <si>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</si>
  <si>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</si>
  <si>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</si>
  <si>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</si>
  <si>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</si>
  <si>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</si>
  <si>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</si>
  <si>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</si>
  <si>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BM</t>
  </si>
  <si>
    <t>Completed-Report Submitted</t>
  </si>
  <si>
    <t>East</t>
  </si>
  <si>
    <t>Open</t>
  </si>
  <si>
    <t/>
  </si>
  <si>
    <t>HINDU</t>
  </si>
  <si>
    <t>ORGL0686</t>
  </si>
  <si>
    <t>Anandpur</t>
  </si>
  <si>
    <t>Cuttack</t>
  </si>
  <si>
    <t>Jajpur Road</t>
  </si>
  <si>
    <t>SF0053993</t>
  </si>
  <si>
    <t>Ananda Rana</t>
  </si>
  <si>
    <t>BC</t>
  </si>
  <si>
    <t>Agriculture &amp; Farming</t>
  </si>
  <si>
    <t>Loan Officer</t>
  </si>
  <si>
    <t>SF0056829</t>
  </si>
  <si>
    <t>Prakash Kumar Malik</t>
  </si>
  <si>
    <t>Sukumar Behera</t>
  </si>
  <si>
    <t>SF0067894</t>
  </si>
  <si>
    <t>Terminated</t>
  </si>
  <si>
    <t>Satyaranjan Mohanty/SF0001625</t>
  </si>
  <si>
    <t>Sibabrata  Sahoo/SF0073509</t>
  </si>
  <si>
    <t>Gobind Prasad Mohanty/SF0009889</t>
  </si>
  <si>
    <t>Khalana</t>
  </si>
  <si>
    <t>SF0098438</t>
  </si>
  <si>
    <t>Ramachandra Rana</t>
  </si>
  <si>
    <t>Khalana C1</t>
  </si>
  <si>
    <t>Khalana C1 Maa Mangala Khalana11</t>
  </si>
  <si>
    <t>Unnati</t>
  </si>
  <si>
    <t>SSF3496703</t>
  </si>
  <si>
    <t>BHAMA ROUT</t>
  </si>
  <si>
    <t>21-Sep-2023</t>
  </si>
  <si>
    <t>08</t>
  </si>
  <si>
    <t>0</t>
  </si>
  <si>
    <t>2.60 Yrs</t>
  </si>
  <si>
    <t>04 Mar 2023</t>
  </si>
  <si>
    <t>&gt; 2 to 4 Years</t>
  </si>
  <si>
    <t>08-Nov-2023</t>
  </si>
  <si>
    <t>08-Jan-2025</t>
  </si>
  <si>
    <t>8144292984</t>
  </si>
  <si>
    <t xml:space="preserve">As per Borrower Statement and Loan card Borrower paid her EMI on Dt.21-05-2024 of Rs-20510/- to LO Sukumar Behera but LO Sukumar Behera  entry EMI Basic from Dt.08-06-2024 to Dt.08-01-2025 Total entry 8 EMI Of Rs-16160/- Rest Amount Rs-4350/-not Posted in FIMO. Borrower Paid her EMI of May Month on Dt.08-05-2025/- of Rs-4270/- for Her two loans EMI, Loan card not Updated but May month entry Done. </t>
  </si>
  <si>
    <t>Purunia</t>
  </si>
  <si>
    <t>SF0094892</t>
  </si>
  <si>
    <t>Laxmipriya Prusty</t>
  </si>
  <si>
    <t>645809</t>
  </si>
  <si>
    <t>Purunia 645809 G1</t>
  </si>
  <si>
    <t>Chetana</t>
  </si>
  <si>
    <t>SSF3878636</t>
  </si>
  <si>
    <t>GENERAL</t>
  </si>
  <si>
    <t>SUJATA ROUL</t>
  </si>
  <si>
    <t>22-May-2023</t>
  </si>
  <si>
    <t>07</t>
  </si>
  <si>
    <t>1</t>
  </si>
  <si>
    <t>2.39 Yrs</t>
  </si>
  <si>
    <t>22 May 2023</t>
  </si>
  <si>
    <t>07-Jul-2023</t>
  </si>
  <si>
    <t>07-Jan-2025</t>
  </si>
  <si>
    <t>9603893586</t>
  </si>
  <si>
    <t>608473</t>
  </si>
  <si>
    <t>Ram</t>
  </si>
  <si>
    <t>SID951374984692</t>
  </si>
  <si>
    <t>RANGALATA BEHERA</t>
  </si>
  <si>
    <t>02-Oct-2024</t>
  </si>
  <si>
    <t>GL-4</t>
  </si>
  <si>
    <t>6.38 Yrs</t>
  </si>
  <si>
    <t>19 Jan 2021</t>
  </si>
  <si>
    <t>&gt; 6 to 10 Years</t>
  </si>
  <si>
    <t>08-Nov-2024</t>
  </si>
  <si>
    <t>08-Sep-2025</t>
  </si>
  <si>
    <t>7978727839</t>
  </si>
  <si>
    <t>As Per Borrower Statement Borrower Paid her EMI on Dt.08-02-2025 of Rs-4220/- to LO Sukumar Behera But LO Sukumar Behera not Posted in FIMO.</t>
  </si>
  <si>
    <t>As Per Borrower Statement Borrower Paid her EMI on Dt.07-09-2024 of Rs-4220/- to LO Sukumar Behera But LO Sukumar Behera entry EMI Basic From Dt.07-09-2024 to Dt.07-01-2025 total entry Five EMI of Rs-11250/- Rest Amount Rs-9695/- not Posted in FIMO.</t>
  </si>
  <si>
    <t>06:30AM</t>
  </si>
  <si>
    <t>FIR Not Filled</t>
  </si>
  <si>
    <t>As per Borrower Statement and Loan card Borrower paid her EMI on Dt.21-05-2024 of Rs-20510/- to LO Sukumar Behera but LO Sukumar Behera  entry EMI Basic from Dt.08-06-2024 to Dt.08-01-2025 Total entry 8 EMI Of Rs-16160/- Rest Amount Rs-4350/-not Posted in FIMO. Borrower Paid her EMI of May Month on Dt.08-05-2025/- of Rs-4270/- for Her two loans EMI, Loan card not Updated but May month entry Done. 
As Per Borrower Statement Borrower Paid her EMI on Dt.07-09-2024 of Rs-4220/- to LO Sukumar Behera But LO Sukumar Behera entry EMI Basic From Dt.07-09-2024 to Dt.07-01-2025 total entry Five EMI of Rs-11250/- Rest Amount Rs-9695/- not Posted in FIMO.
As Per Borrower Statement Borrower Paid her EMI on Dt.08-02-2025 of Rs-4220/- to LO Sukumar Behera But LO Sukumar Behera not Posted in FIMO.</t>
  </si>
  <si>
    <t>As Per Borrower Statement Borrower Paid her EMI on Dt.08-02-2025 of Rs-4220/- to LO Sukumar Behera But LO Sukumar Behera not Posted in FIMO. On july also written BBLS in Loan card but not provided any evidence.</t>
  </si>
  <si>
    <t>FN25-26-02631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</si>
</sst>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45939</v>
      </c>
      <c r="H5" s="107" t="s">
        <v>252</v>
      </c>
      <c r="I5" s="61">
        <v>45953</v>
      </c>
      <c r="J5" s="74" t="str">
        <f>IF('Physical Cash at Safe'!D28="Yes",'Physical Cash at Safe'!E28,IF('Borrower Wise Details'!D5&lt;&gt;"",'Borrower Wise Details'!D5,""))</f>
        <v>FN25-26-02631</v>
      </c>
      <c r="K5" s="81">
        <v>1</v>
      </c>
      <c r="L5" s="82">
        <v>45675</v>
      </c>
      <c r="M5" s="82">
        <v>27410</v>
      </c>
      <c r="N5" s="82" t="s">
        <v>273</v>
      </c>
      <c r="O5" s="82" t="s">
        <v>274</v>
      </c>
      <c r="P5" s="82" t="s">
        <v>275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Sukumar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SF0067894</v>
      </c>
      <c r="U5" s="77" t="s">
        <v>272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254</v>
      </c>
      <c r="Z5" s="61">
        <v>45941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45675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27410</v>
      </c>
      <c r="AE5" s="126">
        <f>IF(AND(AC5="", AD5=""), "", IF(AD5="", AC5, AC5 - IF(ISNUMBER(AD5), AD5, 0)))</f>
        <v>18265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45953</v>
      </c>
      <c r="AH5" s="70" t="s">
        <v>327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Sukumar Behera</v>
      </c>
      <c r="E5" s="68" t="str">
        <f>IF(OR('Fraud Investigation Report'!T5="", 'Fraud Investigation Report'!T5=0), "", 'Fraud Investigation Report'!T5)</f>
        <v>SF0067894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41455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45675</v>
      </c>
      <c r="O5" s="69">
        <f>IF('Fraud Investigation Report'!AD5="", "", 'Fraud Investigation Report'!AD5)</f>
        <v>27410</v>
      </c>
      <c r="P5" s="126">
        <f>IF(AND(N5="", O5=""), "", IF(O5="", N5, N5 - IF(ISNUMBER(O5), O5, 0)))</f>
        <v>18265</v>
      </c>
      <c r="Q5" s="49"/>
      <c r="R5" s="84" t="s">
        <v>326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259</v>
      </c>
      <c r="B4" s="41" t="s">
        <v>260</v>
      </c>
      <c r="C4" s="41" t="s">
        <v>261</v>
      </c>
      <c r="D4" s="41" t="s">
        <v>262</v>
      </c>
      <c r="E4" s="41" t="s">
        <v>261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45941</v>
      </c>
      <c r="C6" s="18">
        <v>45940</v>
      </c>
      <c r="D6" s="18">
        <v>45941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300</v>
      </c>
      <c r="C11" s="23">
        <f>B11*A11</f>
        <v>150000</v>
      </c>
      <c r="D11" s="25">
        <v>300</v>
      </c>
      <c r="E11" s="23">
        <f t="shared" ref="E11:E17" si="0">D11*A11</f>
        <v>150000</v>
      </c>
    </row>
    <row r="12" spans="1:5" ht="14.5" x14ac:dyDescent="0.35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ht="14.5" x14ac:dyDescent="0.35">
      <c r="A13" s="24">
        <v>100</v>
      </c>
      <c r="B13" s="25">
        <v>300</v>
      </c>
      <c r="C13" s="23">
        <f t="shared" ref="C13:C17" si="1">B13*A13</f>
        <v>30000</v>
      </c>
      <c r="D13" s="25">
        <v>300</v>
      </c>
      <c r="E13" s="23">
        <f t="shared" si="0"/>
        <v>30000</v>
      </c>
    </row>
    <row r="14" spans="1:5" ht="14.5" x14ac:dyDescent="0.3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35</v>
      </c>
      <c r="C18" s="23">
        <f>B18</f>
        <v>35</v>
      </c>
      <c r="D18" s="27">
        <v>35</v>
      </c>
      <c r="E18" s="28">
        <f>D18</f>
        <v>35</v>
      </c>
    </row>
    <row r="19" spans="1:5" ht="14.5" x14ac:dyDescent="0.35">
      <c r="A19" s="29"/>
      <c r="B19" s="30" t="s">
        <v>76</v>
      </c>
      <c r="C19" s="31">
        <f>SUM(C10:C18)</f>
        <v>186435</v>
      </c>
      <c r="D19" s="30" t="s">
        <v>76</v>
      </c>
      <c r="E19" s="31">
        <f>SUM(E10:E18)</f>
        <v>186435</v>
      </c>
    </row>
    <row r="20" spans="1:5" ht="30" customHeight="1" x14ac:dyDescent="0.35">
      <c r="A20" s="145" t="s">
        <v>97</v>
      </c>
      <c r="B20" s="146"/>
      <c r="C20" s="32">
        <v>186435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49">
        <v>297</v>
      </c>
      <c r="E33" s="150"/>
    </row>
    <row r="34" spans="1:5" ht="26" x14ac:dyDescent="0.35">
      <c r="A34" s="39" t="s">
        <v>220</v>
      </c>
      <c r="B34" s="38" t="s">
        <v>269</v>
      </c>
      <c r="C34" s="39" t="s">
        <v>221</v>
      </c>
      <c r="D34" s="151" t="s">
        <v>264</v>
      </c>
      <c r="E34" s="152"/>
    </row>
    <row r="35" spans="1:5" ht="26" x14ac:dyDescent="0.35">
      <c r="A35" s="39" t="s">
        <v>222</v>
      </c>
      <c r="B35" s="38" t="s">
        <v>268</v>
      </c>
      <c r="C35" s="39" t="s">
        <v>224</v>
      </c>
      <c r="D35" s="151" t="s">
        <v>263</v>
      </c>
      <c r="E35" s="152"/>
    </row>
    <row r="36" spans="1:5" ht="25.5" customHeight="1" x14ac:dyDescent="0.35">
      <c r="A36" s="39" t="s">
        <v>223</v>
      </c>
      <c r="B36" s="38" t="s">
        <v>267</v>
      </c>
      <c r="C36" s="39" t="s">
        <v>225</v>
      </c>
      <c r="D36" s="151" t="s">
        <v>253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329</v>
      </c>
      <c r="E5" s="65">
        <v>45941</v>
      </c>
      <c r="F5" s="38" t="s">
        <v>270</v>
      </c>
      <c r="G5" s="49" t="s">
        <v>271</v>
      </c>
      <c r="H5" s="49" t="s">
        <v>267</v>
      </c>
      <c r="I5" s="120" t="s">
        <v>279</v>
      </c>
      <c r="J5" s="120" t="s">
        <v>282</v>
      </c>
      <c r="K5" s="120" t="s">
        <v>283</v>
      </c>
      <c r="L5" s="11">
        <v>353056463</v>
      </c>
      <c r="M5" s="65" t="s">
        <v>284</v>
      </c>
      <c r="N5" s="124">
        <v>30000</v>
      </c>
      <c r="O5" s="124">
        <v>2020</v>
      </c>
      <c r="P5" s="121" t="s">
        <v>140</v>
      </c>
      <c r="Q5" s="80">
        <v>45433</v>
      </c>
      <c r="R5" s="124">
        <v>20510</v>
      </c>
      <c r="S5" s="124">
        <v>16160</v>
      </c>
      <c r="T5" s="124">
        <v>0</v>
      </c>
      <c r="U5" s="125">
        <f t="shared" ref="U5" si="0">IF(AND(ISBLANK(R5),ISBLANK(S5),ISBLANK(T5)),"",R5-(S5+T5))</f>
        <v>4350</v>
      </c>
      <c r="V5" s="117" t="s">
        <v>202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FN25-26-02631</v>
      </c>
      <c r="E6" s="65">
        <v>45941</v>
      </c>
      <c r="F6" s="38" t="str">
        <f t="shared" ref="F6:F70" si="2">IF(J6&lt;&gt;"", $F$5, "")</f>
        <v>Sukumar Behera</v>
      </c>
      <c r="G6" s="49" t="str">
        <f t="shared" ref="G6:G70" si="3">IF(J6&lt;&gt;"", $G$5, "")</f>
        <v>SF0067894</v>
      </c>
      <c r="H6" s="49" t="str">
        <f t="shared" ref="H6:H70" si="4">IF(J6&lt;&gt;"", $H$5, "")</f>
        <v>Loan Officer</v>
      </c>
      <c r="I6" s="120" t="s">
        <v>297</v>
      </c>
      <c r="J6" s="120" t="s">
        <v>300</v>
      </c>
      <c r="K6" s="120" t="s">
        <v>302</v>
      </c>
      <c r="L6" s="11">
        <v>351619503</v>
      </c>
      <c r="M6" s="65" t="s">
        <v>303</v>
      </c>
      <c r="N6" s="124">
        <v>42000</v>
      </c>
      <c r="O6" s="124">
        <v>2250</v>
      </c>
      <c r="P6" s="121" t="s">
        <v>140</v>
      </c>
      <c r="Q6" s="80">
        <v>45542</v>
      </c>
      <c r="R6" s="124">
        <v>20945</v>
      </c>
      <c r="S6" s="124">
        <v>11250</v>
      </c>
      <c r="T6" s="124">
        <v>0</v>
      </c>
      <c r="U6" s="125">
        <f t="shared" ref="U6:U69" si="5">IF(AND(ISBLANK(R6),ISBLANK(S6),ISBLANK(T6)),"",R6-(S6+T6))</f>
        <v>9695</v>
      </c>
      <c r="V6" s="117" t="s">
        <v>201</v>
      </c>
      <c r="W6" s="122" t="s">
        <v>324</v>
      </c>
    </row>
    <row r="7" spans="1:23" ht="25" customHeight="1" x14ac:dyDescent="0.3">
      <c r="A7" s="64">
        <v>3</v>
      </c>
      <c r="B7" s="60" t="str">
        <f t="shared" ref="B7:B70" si="6">IF(J7&lt;&gt;"", $B$5, "")</f>
        <v>ORGL0686</v>
      </c>
      <c r="C7" s="119" t="str">
        <f t="shared" ref="C7:C70" si="7">IF(J7&lt;&gt;"", $C$5, "")</f>
        <v>Anandpur</v>
      </c>
      <c r="D7" s="41" t="str">
        <f t="shared" si="1"/>
        <v>FN25-26-02631</v>
      </c>
      <c r="E7" s="65">
        <v>45941</v>
      </c>
      <c r="F7" s="38" t="str">
        <f t="shared" si="2"/>
        <v>Sukumar Behera</v>
      </c>
      <c r="G7" s="49" t="str">
        <f t="shared" si="3"/>
        <v>SF0067894</v>
      </c>
      <c r="H7" s="49" t="str">
        <f t="shared" si="4"/>
        <v>Loan Officer</v>
      </c>
      <c r="I7" s="120" t="s">
        <v>311</v>
      </c>
      <c r="J7" s="120" t="s">
        <v>313</v>
      </c>
      <c r="K7" s="120" t="s">
        <v>314</v>
      </c>
      <c r="L7" s="11">
        <v>358610556</v>
      </c>
      <c r="M7" s="65" t="s">
        <v>315</v>
      </c>
      <c r="N7" s="124">
        <v>80000</v>
      </c>
      <c r="O7" s="124">
        <v>4220</v>
      </c>
      <c r="P7" s="121" t="s">
        <v>139</v>
      </c>
      <c r="Q7" s="80">
        <v>45696</v>
      </c>
      <c r="R7" s="124">
        <v>4220</v>
      </c>
      <c r="S7" s="124">
        <v>0</v>
      </c>
      <c r="T7" s="124">
        <v>0</v>
      </c>
      <c r="U7" s="125">
        <f t="shared" si="5"/>
        <v>4220</v>
      </c>
      <c r="V7" s="117" t="s">
        <v>202</v>
      </c>
      <c r="W7" s="122" t="s">
        <v>328</v>
      </c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P1" zoomScale="80" zoomScaleNormal="80" workbookViewId="0">
      <selection activeCell="BR7" sqref="BR7"/>
    </sheetView>
  </sheetViews>
  <sheetFormatPr defaultColWidth="8.81640625" defaultRowHeight="14.5" zeroHeight="1" x14ac:dyDescent="0.35"/>
  <cols>
    <col min="1" max="1" width="8.54296875" style="99" customWidth="1"/>
    <col min="2" max="2" width="10.81640625" style="99" bestFit="1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45971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45971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325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255</v>
      </c>
      <c r="C5" s="38" t="s">
        <v>247</v>
      </c>
      <c r="D5" s="38" t="s">
        <v>261</v>
      </c>
      <c r="E5" s="38" t="s">
        <v>262</v>
      </c>
      <c r="F5" s="38" t="s">
        <v>260</v>
      </c>
      <c r="G5" s="84" t="s">
        <v>259</v>
      </c>
      <c r="H5" s="38" t="s">
        <v>260</v>
      </c>
      <c r="I5" s="84">
        <v>55294</v>
      </c>
      <c r="J5" s="38" t="s">
        <v>276</v>
      </c>
      <c r="K5" s="84">
        <v>55294</v>
      </c>
      <c r="L5" s="84" t="s">
        <v>277</v>
      </c>
      <c r="M5" s="38" t="s">
        <v>278</v>
      </c>
      <c r="N5" s="84">
        <v>377813</v>
      </c>
      <c r="O5" s="84" t="s">
        <v>279</v>
      </c>
      <c r="P5" s="84">
        <v>570236</v>
      </c>
      <c r="Q5" s="38" t="s">
        <v>280</v>
      </c>
      <c r="R5" s="38" t="s">
        <v>281</v>
      </c>
      <c r="S5" s="84" t="s">
        <v>282</v>
      </c>
      <c r="T5" s="84" t="s">
        <v>282</v>
      </c>
      <c r="U5" s="84" t="s">
        <v>265</v>
      </c>
      <c r="V5" s="84" t="s">
        <v>258</v>
      </c>
      <c r="W5" s="84">
        <v>541</v>
      </c>
      <c r="X5" s="38" t="s">
        <v>266</v>
      </c>
      <c r="Y5" s="84">
        <v>353056463</v>
      </c>
      <c r="Z5" s="38" t="s">
        <v>283</v>
      </c>
      <c r="AA5" s="108" t="s">
        <v>284</v>
      </c>
      <c r="AB5" s="84">
        <v>30000</v>
      </c>
      <c r="AC5" s="108" t="s">
        <v>285</v>
      </c>
      <c r="AD5" s="84">
        <v>18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2020</v>
      </c>
      <c r="AK5" s="84">
        <v>2020</v>
      </c>
      <c r="AL5" s="108" t="s">
        <v>291</v>
      </c>
      <c r="AM5" s="84">
        <v>23778.63</v>
      </c>
      <c r="AN5" s="112">
        <v>6521.37</v>
      </c>
      <c r="AO5" s="112">
        <v>30300</v>
      </c>
      <c r="AP5" s="112">
        <v>6221.37</v>
      </c>
      <c r="AQ5" s="112">
        <v>266.63</v>
      </c>
      <c r="AR5" s="112">
        <v>6488</v>
      </c>
      <c r="AS5" s="112">
        <v>6221.37</v>
      </c>
      <c r="AT5" s="112">
        <v>266.63</v>
      </c>
      <c r="AU5" s="112">
        <v>6488</v>
      </c>
      <c r="AV5" s="84">
        <v>24</v>
      </c>
      <c r="AW5" s="84"/>
      <c r="AX5" s="84"/>
      <c r="AY5" s="108"/>
      <c r="AZ5" s="84"/>
      <c r="BA5" s="84"/>
      <c r="BB5" s="84" t="s">
        <v>256</v>
      </c>
      <c r="BC5" s="84" t="s">
        <v>257</v>
      </c>
      <c r="BD5" s="108"/>
      <c r="BE5" s="84">
        <v>0</v>
      </c>
      <c r="BF5" s="38" t="s">
        <v>282</v>
      </c>
      <c r="BG5" s="84" t="s">
        <v>292</v>
      </c>
      <c r="BH5" s="114" t="s">
        <v>251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20510</v>
      </c>
      <c r="BQ5" s="117" t="s">
        <v>202</v>
      </c>
      <c r="BR5" s="118" t="s">
        <v>293</v>
      </c>
    </row>
    <row r="6" spans="1:70" s="113" customFormat="1" ht="15" customHeight="1" x14ac:dyDescent="0.35">
      <c r="A6" s="84">
        <v>2</v>
      </c>
      <c r="B6" s="38" t="s">
        <v>255</v>
      </c>
      <c r="C6" s="38" t="s">
        <v>247</v>
      </c>
      <c r="D6" s="38" t="s">
        <v>261</v>
      </c>
      <c r="E6" s="38" t="s">
        <v>262</v>
      </c>
      <c r="F6" s="38" t="s">
        <v>260</v>
      </c>
      <c r="G6" s="84" t="s">
        <v>259</v>
      </c>
      <c r="H6" s="38" t="s">
        <v>260</v>
      </c>
      <c r="I6" s="84">
        <v>55107</v>
      </c>
      <c r="J6" s="38" t="s">
        <v>294</v>
      </c>
      <c r="K6" s="84">
        <v>55107</v>
      </c>
      <c r="L6" s="84" t="s">
        <v>295</v>
      </c>
      <c r="M6" s="38" t="s">
        <v>296</v>
      </c>
      <c r="N6" s="84">
        <v>94409</v>
      </c>
      <c r="O6" s="84" t="s">
        <v>297</v>
      </c>
      <c r="P6" s="84">
        <v>619946</v>
      </c>
      <c r="Q6" s="38" t="s">
        <v>298</v>
      </c>
      <c r="R6" s="38" t="s">
        <v>299</v>
      </c>
      <c r="S6" s="84" t="s">
        <v>300</v>
      </c>
      <c r="T6" s="84" t="s">
        <v>300</v>
      </c>
      <c r="U6" s="84" t="s">
        <v>301</v>
      </c>
      <c r="V6" s="84" t="s">
        <v>258</v>
      </c>
      <c r="W6" s="84">
        <v>541</v>
      </c>
      <c r="X6" s="38" t="s">
        <v>266</v>
      </c>
      <c r="Y6" s="84">
        <v>351619503</v>
      </c>
      <c r="Z6" s="38" t="s">
        <v>302</v>
      </c>
      <c r="AA6" s="108" t="s">
        <v>303</v>
      </c>
      <c r="AB6" s="84">
        <v>42000</v>
      </c>
      <c r="AC6" s="108" t="s">
        <v>304</v>
      </c>
      <c r="AD6" s="84">
        <v>24</v>
      </c>
      <c r="AE6" s="84" t="s">
        <v>305</v>
      </c>
      <c r="AF6" s="84" t="s">
        <v>306</v>
      </c>
      <c r="AG6" s="108" t="s">
        <v>307</v>
      </c>
      <c r="AH6" s="84" t="s">
        <v>289</v>
      </c>
      <c r="AI6" s="108" t="s">
        <v>308</v>
      </c>
      <c r="AJ6" s="84">
        <v>2250</v>
      </c>
      <c r="AK6" s="84">
        <v>2250</v>
      </c>
      <c r="AL6" s="108" t="s">
        <v>309</v>
      </c>
      <c r="AM6" s="84">
        <v>30939.72</v>
      </c>
      <c r="AN6" s="112">
        <v>11810.28</v>
      </c>
      <c r="AO6" s="112">
        <v>42750</v>
      </c>
      <c r="AP6" s="112">
        <v>11060.28</v>
      </c>
      <c r="AQ6" s="112">
        <v>714.72</v>
      </c>
      <c r="AR6" s="112">
        <v>11775</v>
      </c>
      <c r="AS6" s="112">
        <v>11060.28</v>
      </c>
      <c r="AT6" s="112">
        <v>714.72</v>
      </c>
      <c r="AU6" s="112">
        <v>11775</v>
      </c>
      <c r="AV6" s="84">
        <v>28</v>
      </c>
      <c r="AW6" s="84"/>
      <c r="AX6" s="84"/>
      <c r="AY6" s="108"/>
      <c r="AZ6" s="84"/>
      <c r="BA6" s="84"/>
      <c r="BB6" s="84" t="s">
        <v>256</v>
      </c>
      <c r="BC6" s="84" t="s">
        <v>257</v>
      </c>
      <c r="BD6" s="108"/>
      <c r="BE6" s="84">
        <v>0</v>
      </c>
      <c r="BF6" s="38" t="s">
        <v>300</v>
      </c>
      <c r="BG6" s="84" t="s">
        <v>310</v>
      </c>
      <c r="BH6" s="114" t="s">
        <v>251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20945</v>
      </c>
      <c r="BQ6" s="117" t="s">
        <v>201</v>
      </c>
      <c r="BR6" s="118" t="s">
        <v>324</v>
      </c>
    </row>
    <row r="7" spans="1:70" s="113" customFormat="1" ht="15" customHeight="1" x14ac:dyDescent="0.35">
      <c r="A7" s="84">
        <v>3</v>
      </c>
      <c r="B7" s="38" t="s">
        <v>255</v>
      </c>
      <c r="C7" s="38" t="s">
        <v>247</v>
      </c>
      <c r="D7" s="38" t="s">
        <v>261</v>
      </c>
      <c r="E7" s="38" t="s">
        <v>262</v>
      </c>
      <c r="F7" s="38" t="s">
        <v>260</v>
      </c>
      <c r="G7" s="84" t="s">
        <v>259</v>
      </c>
      <c r="H7" s="38" t="s">
        <v>260</v>
      </c>
      <c r="I7" s="84">
        <v>55294</v>
      </c>
      <c r="J7" s="38" t="s">
        <v>276</v>
      </c>
      <c r="K7" s="84">
        <v>55294</v>
      </c>
      <c r="L7" s="84" t="s">
        <v>277</v>
      </c>
      <c r="M7" s="38" t="s">
        <v>278</v>
      </c>
      <c r="N7" s="84">
        <v>92639</v>
      </c>
      <c r="O7" s="84" t="s">
        <v>311</v>
      </c>
      <c r="P7" s="84">
        <v>129242</v>
      </c>
      <c r="Q7" s="38" t="s">
        <v>312</v>
      </c>
      <c r="R7" s="38" t="s">
        <v>299</v>
      </c>
      <c r="S7" s="84" t="s">
        <v>313</v>
      </c>
      <c r="T7" s="84" t="s">
        <v>313</v>
      </c>
      <c r="U7" s="84" t="s">
        <v>301</v>
      </c>
      <c r="V7" s="84" t="s">
        <v>258</v>
      </c>
      <c r="W7" s="84">
        <v>0</v>
      </c>
      <c r="X7" s="38" t="s">
        <v>266</v>
      </c>
      <c r="Y7" s="84">
        <v>358610556</v>
      </c>
      <c r="Z7" s="38" t="s">
        <v>314</v>
      </c>
      <c r="AA7" s="108" t="s">
        <v>315</v>
      </c>
      <c r="AB7" s="84">
        <v>80000</v>
      </c>
      <c r="AC7" s="108" t="s">
        <v>285</v>
      </c>
      <c r="AD7" s="84">
        <v>24</v>
      </c>
      <c r="AE7" s="84" t="s">
        <v>316</v>
      </c>
      <c r="AF7" s="84" t="s">
        <v>317</v>
      </c>
      <c r="AG7" s="108" t="s">
        <v>318</v>
      </c>
      <c r="AH7" s="84" t="s">
        <v>319</v>
      </c>
      <c r="AI7" s="108" t="s">
        <v>320</v>
      </c>
      <c r="AJ7" s="84">
        <v>4220</v>
      </c>
      <c r="AK7" s="84">
        <v>4220</v>
      </c>
      <c r="AL7" s="108" t="s">
        <v>321</v>
      </c>
      <c r="AM7" s="84">
        <v>25360.58</v>
      </c>
      <c r="AN7" s="112">
        <v>12619.42</v>
      </c>
      <c r="AO7" s="112">
        <v>37980</v>
      </c>
      <c r="AP7" s="112">
        <v>54639.42</v>
      </c>
      <c r="AQ7" s="112">
        <v>9139.58</v>
      </c>
      <c r="AR7" s="112">
        <v>63779</v>
      </c>
      <c r="AS7" s="112">
        <v>6298.61</v>
      </c>
      <c r="AT7" s="112">
        <v>2141.39</v>
      </c>
      <c r="AU7" s="112">
        <v>8440</v>
      </c>
      <c r="AV7" s="84">
        <v>11</v>
      </c>
      <c r="AW7" s="84"/>
      <c r="AX7" s="84"/>
      <c r="AY7" s="108"/>
      <c r="AZ7" s="84"/>
      <c r="BA7" s="84"/>
      <c r="BB7" s="84" t="s">
        <v>256</v>
      </c>
      <c r="BC7" s="84" t="s">
        <v>257</v>
      </c>
      <c r="BD7" s="108"/>
      <c r="BE7" s="84">
        <v>0</v>
      </c>
      <c r="BF7" s="38" t="s">
        <v>313</v>
      </c>
      <c r="BG7" s="84" t="s">
        <v>322</v>
      </c>
      <c r="BH7" s="114" t="s">
        <v>251</v>
      </c>
      <c r="BI7" s="38" t="s">
        <v>110</v>
      </c>
      <c r="BJ7" s="85">
        <v>45924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4220</v>
      </c>
      <c r="BQ7" s="117" t="s">
        <v>202</v>
      </c>
      <c r="BR7" s="118" t="s">
        <v>323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2025-10-23T08:25:59Z</dcterms:modified>
</cp:coreProperties>
</file>