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Rahama-FN25-26-02649\"/>
    </mc:Choice>
  </mc:AlternateContent>
  <xr:revisionPtr revIDLastSave="0" documentId="13_ncr:1_{3681AC05-FA84-40E8-8703-BC5304FA0A2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<sst xmlns="http://schemas.openxmlformats.org/spreadsheetml/2006/main" count="341" uniqueCount="290">
  <si>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</si>
  <si>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</si>
  <si>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</si>
  <si>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</si>
  <si>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</si>
  <si>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</si>
  <si>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</si>
  <si>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</si>
  <si>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</si>
  <si>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</si>
  <si>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</si>
  <si>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</si>
  <si>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</si>
  <si>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</si>
  <si>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</si>
  <si>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</si>
  <si>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</si>
  <si>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</si>
  <si>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</si>
  <si>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</si>
  <si>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</si>
  <si>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</si>
  <si>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</si>
  <si>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</si>
  <si>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</si>
  <si>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</si>
  <si>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</si>
  <si>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</si>
  <si>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</si>
  <si>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</si>
  <si>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</si>
  <si>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</si>
  <si>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</si>
  <si>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</si>
  <si>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</si>
  <si>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</si>
  <si>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</si>
  <si>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</si>
  <si>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</si>
  <si>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</si>
  <si>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</si>
  <si>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</si>
  <si>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</si>
  <si>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</si>
  <si>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</si>
  <si>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</si>
  <si>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</si>
  <si>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</si>
  <si>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</si>
  <si>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</si>
  <si>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</si>
  <si>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</si>
  <si>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</si>
  <si>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</si>
  <si>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</si>
  <si>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</si>
  <si>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</si>
  <si>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</si>
  <si>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</si>
  <si>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</si>
  <si>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</si>
  <si>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</si>
  <si>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</si>
  <si>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</si>
  <si>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</si>
  <si>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</si>
  <si>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</si>
  <si>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</si>
  <si>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</si>
  <si>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</si>
  <si>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</si>
  <si>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</si>
  <si>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</si>
  <si>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</si>
  <si>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</si>
  <si>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</si>
  <si>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</si>
  <si>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</si>
  <si>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</si>
  <si>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</si>
  <si>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</si>
  <si>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</si>
  <si>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</si>
  <si>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</si>
  <si>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</si>
  <si>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</si>
  <si>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</si>
  <si>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</si>
  <si>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</si>
  <si>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</si>
  <si>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</si>
  <si>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</si>
  <si>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</si>
  <si>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</si>
  <si>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</si>
  <si>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</si>
  <si>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</si>
  <si>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</si>
  <si>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</si>
  <si>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</si>
  <si>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</si>
  <si>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</si>
  <si>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</si>
  <si>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</si>
  <si>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</si>
  <si>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</si>
  <si>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</si>
  <si>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</si>
  <si>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</si>
  <si>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</si>
  <si>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</si>
  <si>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</si>
  <si>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</si>
  <si>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</si>
  <si>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</si>
  <si>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</si>
  <si>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</si>
  <si>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</si>
  <si>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</si>
  <si>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</si>
  <si>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</si>
  <si>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</si>
  <si>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</si>
  <si>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</si>
  <si>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</si>
  <si>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</si>
  <si>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</si>
  <si>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</si>
  <si>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</si>
  <si>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</si>
  <si>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</si>
  <si>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</si>
  <si>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</si>
  <si>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</si>
  <si>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</si>
  <si>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</si>
  <si>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</si>
  <si>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</si>
  <si>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</si>
  <si>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</si>
  <si>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</si>
  <si>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</si>
  <si>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</si>
  <si>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</si>
  <si>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</si>
  <si>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</si>
  <si>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</si>
  <si>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</si>
  <si>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</si>
  <si>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</si>
  <si>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</si>
  <si>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</si>
  <si>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</si>
  <si>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</si>
  <si>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</si>
  <si>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</si>
  <si>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</si>
  <si>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</si>
  <si>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</si>
  <si>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</si>
  <si>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</si>
  <si>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</si>
  <si>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</si>
  <si>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</si>
  <si>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</si>
  <si>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</si>
  <si>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</si>
  <si>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</si>
  <si>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</si>
  <si>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</si>
  <si>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</si>
  <si>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</si>
  <si>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</si>
  <si>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</si>
  <si>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</si>
  <si>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</si>
  <si>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</si>
  <si>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</si>
  <si>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</si>
  <si>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</si>
  <si>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</si>
  <si>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</si>
  <si>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</si>
  <si>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</si>
  <si>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</si>
  <si>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</si>
  <si>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</si>
  <si>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</si>
  <si>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</si>
  <si>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</si>
  <si>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</si>
  <si>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</si>
  <si>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</si>
  <si>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</si>
  <si>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</si>
  <si>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</si>
  <si>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</si>
  <si>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</si>
  <si>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</si>
  <si>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</si>
  <si>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</si>
  <si>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</si>
  <si>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</si>
  <si>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</si>
  <si>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</si>
  <si>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</si>
  <si>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</si>
  <si>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</si>
  <si>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</si>
  <si>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</si>
  <si>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</si>
  <si>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</si>
  <si>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</si>
  <si>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</si>
  <si>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</si>
  <si>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</si>
  <si>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</si>
  <si>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</si>
  <si>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</si>
  <si>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</si>
  <si>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</si>
  <si>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</si>
  <si>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</si>
  <si>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</si>
  <si>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</si>
  <si>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</si>
  <si>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</si>
  <si>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</si>
  <si>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</si>
  <si>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</si>
  <si>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</si>
  <si>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</si>
  <si>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</si>
  <si>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</si>
  <si>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</si>
  <si>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</si>
  <si>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</si>
  <si>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</si>
  <si>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</si>
  <si>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</si>
  <si>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</si>
  <si>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</si>
  <si>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</si>
  <si>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</si>
  <si>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</si>
  <si>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</si>
  <si>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</si>
  <si>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</si>
  <si>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</si>
  <si>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East</t>
  </si>
  <si>
    <t>Chetana</t>
  </si>
  <si>
    <t>HINDU</t>
  </si>
  <si>
    <t>1</t>
  </si>
  <si>
    <t>Open</t>
  </si>
  <si>
    <t/>
  </si>
  <si>
    <t>No Action Taken</t>
  </si>
  <si>
    <t>CSS</t>
  </si>
  <si>
    <t>Completed-Report Submitted</t>
  </si>
  <si>
    <t>Cuttack</t>
  </si>
  <si>
    <t>jagatsingpur</t>
  </si>
  <si>
    <t>OR2709</t>
  </si>
  <si>
    <t>Rahama</t>
  </si>
  <si>
    <t>Patkura</t>
  </si>
  <si>
    <t>SF0047729</t>
  </si>
  <si>
    <t>Bikram Pradhan</t>
  </si>
  <si>
    <t>Patkura C6</t>
  </si>
  <si>
    <t>Patkura C6 Garajanga1</t>
  </si>
  <si>
    <t>SSF4168618</t>
  </si>
  <si>
    <t>OBC</t>
  </si>
  <si>
    <t>Animal Husbandry &amp; Poultry</t>
  </si>
  <si>
    <t>BHABIPRIYA SETHY</t>
  </si>
  <si>
    <t>20-Jul-2023</t>
  </si>
  <si>
    <t>Mon</t>
  </si>
  <si>
    <t>2.27 Yrs</t>
  </si>
  <si>
    <t>20 Jul 2023</t>
  </si>
  <si>
    <t>&gt; 2 to 4 Years</t>
  </si>
  <si>
    <t>05-Sep-2023</t>
  </si>
  <si>
    <t>09-Jun-2025</t>
  </si>
  <si>
    <t>9078004066</t>
  </si>
  <si>
    <t>Soubhagya Samantaray/SF0059895</t>
  </si>
  <si>
    <t>As per Loan card  LO/Pralaya kumarSwain /SF0064813 has collected Rs.2240/- on dt-05.07.25 &amp; Rs.3069/- on dt-05.08.25 from Borrower Bhabipriya Sethy /352210545 but not posted in FIMO or not remmited at branch.</t>
  </si>
  <si>
    <t>FN25-26-02649</t>
  </si>
  <si>
    <t>Pralaya kumarSwain</t>
  </si>
  <si>
    <t>SF0064813</t>
  </si>
  <si>
    <t>Loan Officer</t>
  </si>
  <si>
    <t>Kirtichandra Das/SF0032126</t>
  </si>
  <si>
    <t>Antaryami Swain/SF0091039</t>
  </si>
  <si>
    <t>Gobind Prasad Mohanty/SF0009889</t>
  </si>
  <si>
    <t>Resigned-Exited</t>
  </si>
  <si>
    <t>Post CSS verification we observed a cash misappropriation of Rs.5309/- and net fraud is Rs.5309/-.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</si>
</sst>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OR2709</v>
      </c>
      <c r="D5" s="63" t="str">
        <f>IF('Physical Cash at Safe'!D28="Yes", 'Physical Cash at Safe'!B4, 'Borrower Wise Details'!C5)</f>
        <v>Rahama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45953</v>
      </c>
      <c r="H5" s="107" t="s">
        <v>256</v>
      </c>
      <c r="I5" s="61">
        <v>45954</v>
      </c>
      <c r="J5" s="74" t="str">
        <f>IF('Physical Cash at Safe'!D28="Yes",'Physical Cash at Safe'!E28,IF('Borrower Wise Details'!D5&lt;&gt;"",'Borrower Wise Details'!D5,""))</f>
        <v>FN25-26-02649</v>
      </c>
      <c r="K5" s="81">
        <v>1</v>
      </c>
      <c r="L5" s="82">
        <v>5309</v>
      </c>
      <c r="M5" s="82">
        <v>0</v>
      </c>
      <c r="N5" s="82" t="s">
        <v>285</v>
      </c>
      <c r="O5" s="82" t="s">
        <v>286</v>
      </c>
      <c r="P5" s="82" t="s">
        <v>287</v>
      </c>
      <c r="Q5" s="82" t="s">
        <v>248</v>
      </c>
      <c r="R5" s="75" t="str">
        <f>IF('Physical Cash at Safe'!$D$28="Yes", 'Physical Cash at Safe'!$A$28, IF('Borrower Wise Details'!F5&lt;&gt;"", 'Borrower Wise Details'!F5, ""))</f>
        <v>Pralaya kumarSwain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SF0064813</v>
      </c>
      <c r="U5" s="77" t="s">
        <v>288</v>
      </c>
      <c r="V5" s="61">
        <v>45896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45953</v>
      </c>
      <c r="AA5" s="61">
        <v>45957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5309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5309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45957</v>
      </c>
      <c r="AH5" s="70" t="s">
        <v>289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OR2709</v>
      </c>
      <c r="C5" s="50" t="str">
        <f>IF('Fraud Investigation Report'!D5="", "", 'Fraud Investigation Report'!D5)</f>
        <v>Rahama</v>
      </c>
      <c r="D5" s="68" t="str">
        <f>IF(OR('Fraud Investigation Report'!R5="", 'Fraud Investigation Report'!R5=0), "", 'Fraud Investigation Report'!R5)</f>
        <v>Pralaya kumarSwain</v>
      </c>
      <c r="E5" s="68" t="str">
        <f>IF(OR('Fraud Investigation Report'!T5="", 'Fraud Investigation Report'!T5=0), "", 'Fraud Investigation Report'!T5)</f>
        <v>SF0064813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5309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5309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5309</v>
      </c>
      <c r="Q5" s="49"/>
      <c r="R5" s="84" t="s">
        <v>255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/>
      <c r="C33" s="39" t="s">
        <v>84</v>
      </c>
      <c r="D33" s="148"/>
      <c r="E33" s="149"/>
    </row>
    <row r="34" spans="1:5" ht="27.6" x14ac:dyDescent="0.3">
      <c r="A34" s="39" t="s">
        <v>220</v>
      </c>
      <c r="B34" s="38"/>
      <c r="C34" s="39" t="s">
        <v>221</v>
      </c>
      <c r="D34" s="150"/>
      <c r="E34" s="151"/>
    </row>
    <row r="35" spans="1:5" ht="27.6" x14ac:dyDescent="0.3">
      <c r="A35" s="39" t="s">
        <v>222</v>
      </c>
      <c r="B35" s="38"/>
      <c r="C35" s="39" t="s">
        <v>224</v>
      </c>
      <c r="D35" s="150"/>
      <c r="E35" s="151"/>
    </row>
    <row r="36" spans="1:5" ht="25.5" customHeight="1" x14ac:dyDescent="0.3">
      <c r="A36" s="39" t="s">
        <v>223</v>
      </c>
      <c r="B36" s="38"/>
      <c r="C36" s="39" t="s">
        <v>225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80" zoomScaleNormal="80" workbookViewId="0">
      <selection activeCell="R19" sqref="R1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OR2709</v>
      </c>
      <c r="C5" s="119" t="str">
        <f>IF('Loan Outstanding Report'!$H$5="", "", 'Loan Outstanding Report'!$H$5)</f>
        <v>Rahama</v>
      </c>
      <c r="D5" s="41" t="s">
        <v>281</v>
      </c>
      <c r="E5" s="65">
        <v>45953</v>
      </c>
      <c r="F5" s="38" t="s">
        <v>282</v>
      </c>
      <c r="G5" s="49" t="s">
        <v>283</v>
      </c>
      <c r="H5" s="49" t="s">
        <v>284</v>
      </c>
      <c r="I5" s="120" t="s">
        <v>265</v>
      </c>
      <c r="J5" s="120" t="s">
        <v>267</v>
      </c>
      <c r="K5" s="120" t="s">
        <v>270</v>
      </c>
      <c r="L5" s="11">
        <v>352210545</v>
      </c>
      <c r="M5" s="65" t="s">
        <v>271</v>
      </c>
      <c r="N5" s="124">
        <v>42000</v>
      </c>
      <c r="O5" s="124">
        <v>2240</v>
      </c>
      <c r="P5" s="121" t="s">
        <v>139</v>
      </c>
      <c r="Q5" s="80">
        <v>45843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280</v>
      </c>
    </row>
    <row r="6" spans="1:23" ht="25.05" customHeight="1" x14ac:dyDescent="0.3">
      <c r="A6" s="64">
        <v>2</v>
      </c>
      <c r="B6" s="60" t="str">
        <f>IF(J6&lt;&gt;"", $B$5, "")</f>
        <v>OR2709</v>
      </c>
      <c r="C6" s="119" t="str">
        <f>IF(J6&lt;&gt;"", $C$5, "")</f>
        <v>Rahama</v>
      </c>
      <c r="D6" s="41" t="str">
        <f>IF(J6&lt;&gt;"", $D$5, "")</f>
        <v>FN25-26-02649</v>
      </c>
      <c r="E6" s="65">
        <v>45953</v>
      </c>
      <c r="F6" s="38" t="str">
        <f>IF(J6&lt;&gt;"", $F$5, "")</f>
        <v>Pralaya kumarSwain</v>
      </c>
      <c r="G6" s="49" t="str">
        <f>IF(J6&lt;&gt;"", $G$5, "")</f>
        <v>SF0064813</v>
      </c>
      <c r="H6" s="49" t="str">
        <f>IF(J6&lt;&gt;"", $H$5, "")</f>
        <v>Loan Officer</v>
      </c>
      <c r="I6" s="120" t="s">
        <v>265</v>
      </c>
      <c r="J6" s="120" t="s">
        <v>267</v>
      </c>
      <c r="K6" s="120" t="s">
        <v>270</v>
      </c>
      <c r="L6" s="11">
        <v>352210545</v>
      </c>
      <c r="M6" s="65" t="s">
        <v>271</v>
      </c>
      <c r="N6" s="124">
        <v>42000</v>
      </c>
      <c r="O6" s="124">
        <v>2240</v>
      </c>
      <c r="P6" s="121" t="s">
        <v>139</v>
      </c>
      <c r="Q6" s="80">
        <v>45874</v>
      </c>
      <c r="R6" s="124">
        <v>3069</v>
      </c>
      <c r="S6" s="124">
        <v>0</v>
      </c>
      <c r="T6" s="124">
        <v>0</v>
      </c>
      <c r="U6" s="125">
        <f t="shared" ref="U6:U69" si="1">IF(AND(ISBLANK(R6),ISBLANK(S6),ISBLANK(T6)),"",R6-(S6+T6))</f>
        <v>3069</v>
      </c>
      <c r="V6" s="117" t="s">
        <v>201</v>
      </c>
      <c r="W6" s="122" t="s">
        <v>280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AP1" zoomScale="80" zoomScaleNormal="80" workbookViewId="0">
      <selection activeCell="AP5" sqref="A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4.5546875" style="99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247</v>
      </c>
      <c r="D5" s="38" t="s">
        <v>258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59382</v>
      </c>
      <c r="J5" s="38" t="s">
        <v>262</v>
      </c>
      <c r="K5" s="84">
        <v>59382</v>
      </c>
      <c r="L5" s="84" t="s">
        <v>263</v>
      </c>
      <c r="M5" s="38" t="s">
        <v>264</v>
      </c>
      <c r="N5" s="84">
        <v>418389</v>
      </c>
      <c r="O5" s="84" t="s">
        <v>265</v>
      </c>
      <c r="P5" s="84">
        <v>643528</v>
      </c>
      <c r="Q5" s="38" t="s">
        <v>266</v>
      </c>
      <c r="R5" s="38" t="s">
        <v>250</v>
      </c>
      <c r="S5" s="84" t="s">
        <v>267</v>
      </c>
      <c r="T5" s="84" t="s">
        <v>267</v>
      </c>
      <c r="U5" s="84" t="s">
        <v>268</v>
      </c>
      <c r="V5" s="84" t="s">
        <v>251</v>
      </c>
      <c r="W5" s="84">
        <v>541</v>
      </c>
      <c r="X5" s="38" t="s">
        <v>269</v>
      </c>
      <c r="Y5" s="84">
        <v>352210545</v>
      </c>
      <c r="Z5" s="38" t="s">
        <v>270</v>
      </c>
      <c r="AA5" s="108" t="s">
        <v>271</v>
      </c>
      <c r="AB5" s="84">
        <v>42000</v>
      </c>
      <c r="AC5" s="108" t="s">
        <v>272</v>
      </c>
      <c r="AD5" s="84">
        <v>24</v>
      </c>
      <c r="AE5" s="84" t="s">
        <v>252</v>
      </c>
      <c r="AF5" s="84" t="s">
        <v>273</v>
      </c>
      <c r="AG5" s="108" t="s">
        <v>274</v>
      </c>
      <c r="AH5" s="84" t="s">
        <v>275</v>
      </c>
      <c r="AI5" s="108" t="s">
        <v>276</v>
      </c>
      <c r="AJ5" s="84">
        <v>2240</v>
      </c>
      <c r="AK5" s="84">
        <v>2240</v>
      </c>
      <c r="AL5" s="108" t="s">
        <v>277</v>
      </c>
      <c r="AM5" s="84">
        <v>36860.97</v>
      </c>
      <c r="AN5" s="112">
        <v>12419.03</v>
      </c>
      <c r="AO5" s="112">
        <v>49280</v>
      </c>
      <c r="AP5" s="112">
        <v>5139.03</v>
      </c>
      <c r="AQ5" s="112">
        <v>169.97</v>
      </c>
      <c r="AR5" s="112">
        <v>5309</v>
      </c>
      <c r="AS5" s="112">
        <v>5139.03</v>
      </c>
      <c r="AT5" s="112">
        <v>169.97</v>
      </c>
      <c r="AU5" s="112">
        <v>5309</v>
      </c>
      <c r="AV5" s="84">
        <v>27</v>
      </c>
      <c r="AW5" s="84"/>
      <c r="AX5" s="84"/>
      <c r="AY5" s="108"/>
      <c r="AZ5" s="84"/>
      <c r="BA5" s="84"/>
      <c r="BB5" s="84" t="s">
        <v>253</v>
      </c>
      <c r="BC5" s="84" t="s">
        <v>254</v>
      </c>
      <c r="BD5" s="108"/>
      <c r="BE5" s="84">
        <v>0</v>
      </c>
      <c r="BF5" s="38" t="s">
        <v>267</v>
      </c>
      <c r="BG5" s="84" t="s">
        <v>278</v>
      </c>
      <c r="BH5" s="114" t="s">
        <v>279</v>
      </c>
      <c r="BI5" s="38" t="s">
        <v>110</v>
      </c>
      <c r="BJ5" s="85">
        <v>45953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5309</v>
      </c>
      <c r="BQ5" s="117" t="s">
        <v>201</v>
      </c>
      <c r="BR5" s="118" t="s">
        <v>280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2025-10-27T06:11:29Z</dcterms:modified>
</cp:coreProperties>
</file>