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Kesariya css(Ravi Kumar) (1)\Kesariya css(Ravi Kumar)\"/>
    </mc:Choice>
  </mc:AlternateContent>
  <xr:revisionPtr revIDLastSave="0" documentId="13_ncr:1_{4107DF0C-A50B-4433-B59B-EEB2AA8DCCD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<sst xmlns="http://schemas.openxmlformats.org/spreadsheetml/2006/main" count="389" uniqueCount="315">
  <si>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</si>
  <si>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</si>
  <si>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</si>
  <si>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</si>
  <si>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</si>
  <si>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</si>
  <si>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</si>
  <si>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</si>
  <si>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</si>
  <si>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</si>
  <si>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</si>
  <si>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</si>
  <si>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</si>
  <si>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</si>
  <si>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</si>
  <si>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</si>
  <si>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</si>
  <si>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</si>
  <si>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</si>
  <si>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</si>
  <si>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</si>
  <si>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</si>
  <si>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</si>
  <si>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</si>
  <si>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</si>
  <si>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</si>
  <si>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</si>
  <si>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</si>
  <si>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</si>
  <si>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</si>
  <si>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</si>
  <si>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</si>
  <si>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</si>
  <si>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</si>
  <si>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</si>
  <si>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</si>
  <si>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</si>
  <si>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</si>
  <si>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</si>
  <si>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</si>
  <si>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</si>
  <si>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</si>
  <si>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</si>
  <si>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</si>
  <si>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</si>
  <si>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</si>
  <si>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</si>
  <si>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</si>
  <si>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</si>
  <si>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</si>
  <si>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</si>
  <si>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</si>
  <si>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</si>
  <si>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</si>
  <si>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</si>
  <si>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</si>
  <si>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</si>
  <si>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</si>
  <si>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</si>
  <si>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</si>
  <si>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</si>
  <si>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</si>
  <si>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</si>
  <si>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</si>
  <si>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</si>
  <si>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</si>
  <si>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</si>
  <si>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</si>
  <si>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</si>
  <si>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</si>
  <si>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</si>
  <si>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</si>
  <si>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</si>
  <si>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</si>
  <si>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</si>
  <si>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</si>
  <si>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</si>
  <si>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</si>
  <si>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</si>
  <si>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</si>
  <si>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</si>
  <si>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</si>
  <si>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</si>
  <si>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</si>
  <si>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</si>
  <si>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</si>
  <si>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</si>
  <si>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</si>
  <si>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</si>
  <si>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</si>
  <si>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</si>
  <si>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</si>
  <si>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</si>
  <si>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</si>
  <si>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</si>
  <si>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</si>
  <si>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</si>
  <si>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</si>
  <si>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</si>
  <si>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</si>
  <si>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</si>
  <si>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</si>
  <si>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</si>
  <si>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</si>
  <si>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</si>
  <si>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</si>
  <si>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</si>
  <si>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</si>
  <si>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</si>
  <si>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</si>
  <si>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</si>
  <si>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</si>
  <si>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</si>
  <si>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</si>
  <si>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</si>
  <si>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</si>
  <si>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</si>
  <si>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</si>
  <si>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</si>
  <si>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</si>
  <si>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</si>
  <si>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</si>
  <si>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</si>
  <si>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</si>
  <si>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</si>
  <si>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</si>
  <si>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</si>
  <si>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</si>
  <si>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</si>
  <si>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</si>
  <si>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</si>
  <si>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</si>
  <si>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</si>
  <si>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</si>
  <si>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</si>
  <si>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</si>
  <si>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</si>
  <si>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</si>
  <si>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</si>
  <si>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</si>
  <si>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</si>
  <si>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</si>
  <si>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</si>
  <si>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</si>
  <si>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</si>
  <si>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</si>
  <si>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</si>
  <si>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</si>
  <si>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</si>
  <si>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</si>
  <si>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</si>
  <si>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</si>
  <si>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</si>
  <si>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</si>
  <si>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</si>
  <si>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</si>
  <si>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</si>
  <si>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</si>
  <si>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</si>
  <si>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</si>
  <si>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</si>
  <si>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</si>
  <si>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</si>
  <si>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</si>
  <si>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</si>
  <si>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</si>
  <si>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</si>
  <si>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</si>
  <si>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</si>
  <si>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</si>
  <si>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</si>
  <si>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</si>
  <si>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</si>
  <si>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</si>
  <si>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</si>
  <si>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</si>
  <si>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</si>
  <si>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</si>
  <si>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</si>
  <si>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</si>
  <si>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</si>
  <si>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</si>
  <si>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</si>
  <si>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</si>
  <si>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</si>
  <si>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</si>
  <si>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</si>
  <si>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</si>
  <si>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</si>
  <si>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</si>
  <si>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</si>
  <si>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</si>
  <si>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</si>
  <si>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</si>
  <si>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</si>
  <si>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</si>
  <si>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</si>
  <si>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</si>
  <si>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</si>
  <si>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</si>
  <si>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</si>
  <si>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</si>
  <si>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</si>
  <si>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</si>
  <si>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</si>
  <si>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</si>
  <si>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</si>
  <si>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</si>
  <si>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</si>
  <si>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</si>
  <si>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</si>
  <si>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</si>
  <si>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</si>
  <si>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</si>
  <si>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</si>
  <si>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</si>
  <si>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</si>
  <si>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</si>
  <si>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</si>
  <si>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</si>
  <si>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</si>
  <si>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</si>
  <si>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</si>
  <si>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</si>
  <si>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</si>
  <si>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</si>
  <si>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</si>
  <si>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</si>
  <si>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</si>
  <si>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</si>
  <si>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</si>
  <si>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</si>
  <si>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</si>
  <si>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</si>
  <si>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</si>
  <si>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</si>
  <si>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</si>
  <si>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</si>
  <si>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</si>
  <si>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</si>
  <si>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</si>
  <si>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</si>
  <si>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</si>
  <si>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</si>
  <si>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</si>
  <si>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</si>
  <si>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</si>
  <si>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</si>
  <si>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</si>
  <si>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</si>
  <si>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Siwan</t>
  </si>
  <si>
    <t>Kesariya</t>
  </si>
  <si>
    <t>BH3958</t>
  </si>
  <si>
    <t>Kesariya 2</t>
  </si>
  <si>
    <t>Chetana</t>
  </si>
  <si>
    <t>BC</t>
  </si>
  <si>
    <t>HINDU</t>
  </si>
  <si>
    <t>3</t>
  </si>
  <si>
    <t>&gt; 6 to 10 Years</t>
  </si>
  <si>
    <t>Satyam Kumar/SF0079688</t>
  </si>
  <si>
    <t>Dual Staff</t>
  </si>
  <si>
    <t>Credit Assistant</t>
  </si>
  <si>
    <t>CSS</t>
  </si>
  <si>
    <t>Manoj Kumar Chaurasiya/SF0033255</t>
  </si>
  <si>
    <t>Ranjit Kumar/SF0090200</t>
  </si>
  <si>
    <t>Rakesh Kumar Singh/SF0007606</t>
  </si>
  <si>
    <t>Alok Kumar Raju/SF0091403</t>
  </si>
  <si>
    <t>Completed-Report Submitted</t>
  </si>
  <si>
    <t>BH2906</t>
  </si>
  <si>
    <t>Rajpur</t>
  </si>
  <si>
    <t>SF0078908</t>
  </si>
  <si>
    <t>Sandeep kumar</t>
  </si>
  <si>
    <t>536871</t>
  </si>
  <si>
    <t>Arti -2</t>
  </si>
  <si>
    <t>SID951374532822</t>
  </si>
  <si>
    <t>Agarbathi Making</t>
  </si>
  <si>
    <t>UMRAWATI DEVI</t>
  </si>
  <si>
    <t>26-Oct-2022</t>
  </si>
  <si>
    <t>09</t>
  </si>
  <si>
    <t>6.79 Yrs</t>
  </si>
  <si>
    <t>02 Feb 2020</t>
  </si>
  <si>
    <t>09-Dec-2022</t>
  </si>
  <si>
    <t>02-Sep-2024</t>
  </si>
  <si>
    <t>Siswa Kharar</t>
  </si>
  <si>
    <t>578943</t>
  </si>
  <si>
    <t>kushi3</t>
  </si>
  <si>
    <t>SSF4783186</t>
  </si>
  <si>
    <t>Agriculture &amp; Farming</t>
  </si>
  <si>
    <t>NAMITA KUMARI</t>
  </si>
  <si>
    <t>30-Oct-2023</t>
  </si>
  <si>
    <t>08</t>
  </si>
  <si>
    <t>1</t>
  </si>
  <si>
    <t>1.95 Yrs</t>
  </si>
  <si>
    <t>30 Oct 2023</t>
  </si>
  <si>
    <t>&lt;= 2 Years</t>
  </si>
  <si>
    <t>08-Dec-2023</t>
  </si>
  <si>
    <t>09-Sep-2025</t>
  </si>
  <si>
    <t>9523888241</t>
  </si>
  <si>
    <t>Ravi Kumar</t>
  </si>
  <si>
    <t>Credit Assitant</t>
  </si>
  <si>
    <t>FIR Not Filled</t>
  </si>
  <si>
    <t>L</t>
  </si>
  <si>
    <t>Shashi bhushan Malakar</t>
  </si>
  <si>
    <t>SF0096342</t>
  </si>
  <si>
    <t>Branch Manager</t>
  </si>
  <si>
    <t xml:space="preserve">Available &amp; Updated </t>
  </si>
  <si>
    <t>R</t>
  </si>
  <si>
    <t>Jitendra Kumar</t>
  </si>
  <si>
    <t>SF0095417</t>
  </si>
  <si>
    <t>Absconding</t>
  </si>
  <si>
    <t>SF0088005</t>
  </si>
  <si>
    <t>As per digital payment she paid emi of Rs-5051 to CRA-Ravi kumar but the same not accounted in fimo.</t>
  </si>
  <si>
    <t>as per loan card she paid emi of Rs-4480 on 11-11-2024 but the same not accounted in fimo.</t>
  </si>
  <si>
    <t>1) As per digital payment she paid emi of Rs-5051 to CRA-Ravi kumar but the same not accounted in fimo.
2) As per loan card she paid emi of Rs-4480 on 11-11-2024 but the same not accounted in fimo.</t>
  </si>
  <si>
    <t>FN25-26-02656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</si>
</sst>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12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9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36" fillId="0" borderId="0">
      <alignment vertical="center"/>
    </xf>
    <xf numFmtId="0" fontId="35" fillId="0" borderId="0"/>
    <xf numFmtId="0" fontId="32" fillId="0" borderId="0" applyNumberFormat="0" applyFill="0" applyBorder="0" applyAlignment="0" applyProtection="0"/>
    <xf numFmtId="9" fontId="3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0" borderId="13" xfId="0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3" xfId="0" applyFont="1" applyBorder="1" applyAlignment="1" applyProtection="1">
      <alignment horizontal="center" vertical="center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0" fillId="0" borderId="1" xfId="17" applyFont="1" applyBorder="1" applyAlignment="1" applyProtection="1">
      <alignment horizontal="center" vertical="center" wrapText="1"/>
      <protection locked="0"/>
    </xf>
  </cellXfs>
  <cellStyles count="39">
    <cellStyle name="Comma" xfId="30" builtinId="3"/>
    <cellStyle name="Comma 2" xfId="32" xr:uid="{49F077D6-9E78-4491-B7E9-D7DB4D032B72}"/>
    <cellStyle name="Comma 2 2" xfId="14" xr:uid="{00000000-0005-0000-0000-000000000000}"/>
    <cellStyle name="Comma 2 2 2" xfId="38" xr:uid="{584F9022-E9F9-464C-81A3-638902B6F7B6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5" xr:uid="{126E934B-37B7-4E78-A191-F3292C420B85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2 2 2 2" xfId="37" xr:uid="{939EA41E-21CF-4888-8A1C-12797D3FDCD3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3" xr:uid="{B4E6056F-8BE4-4996-9799-920AF99D0614}"/>
    <cellStyle name="Normal 5" xfId="4" xr:uid="{00000000-0005-0000-0000-000012000000}"/>
    <cellStyle name="Normal 5 2" xfId="19" xr:uid="{00000000-0005-0000-0000-000013000000}"/>
    <cellStyle name="Normal 5 3" xfId="34" xr:uid="{4B2F323C-C518-43E0-A208-6AAC996FB9D4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2" xfId="36" xr:uid="{8EDE4459-5A25-4369-89DF-20C2D35F4F43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BH2906</v>
      </c>
      <c r="D5" s="63" t="str">
        <f>IF('Physical Cash at Safe'!D28="Yes", 'Physical Cash at Safe'!A4, 'Borrower Wise Details'!C5)</f>
        <v>Kesariya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45938</v>
      </c>
      <c r="H5" s="106" t="s">
        <v>262</v>
      </c>
      <c r="I5" s="61">
        <v>45954</v>
      </c>
      <c r="J5" s="74" t="str">
        <f>IF('Physical Cash at Safe'!D28="Yes",'Physical Cash at Safe'!E28,IF('Borrower Wise Details'!D5&lt;&gt;"",'Borrower Wise Details'!D5,""))</f>
        <v>FN25-26-02656</v>
      </c>
      <c r="K5" s="81">
        <v>1</v>
      </c>
      <c r="L5" s="82">
        <v>4480</v>
      </c>
      <c r="M5" s="82">
        <v>0</v>
      </c>
      <c r="N5" s="82" t="s">
        <v>263</v>
      </c>
      <c r="O5" s="82" t="s">
        <v>264</v>
      </c>
      <c r="P5" s="82" t="s">
        <v>265</v>
      </c>
      <c r="Q5" s="82" t="s">
        <v>266</v>
      </c>
      <c r="R5" s="75" t="str">
        <f>IF('Physical Cash at Safe'!$D$28="Yes", 'Physical Cash at Safe'!$A$28, IF('Borrower Wise Details'!F5&lt;&gt;"", 'Borrower Wise Details'!F5, ""))</f>
        <v>Ravi Kumar</v>
      </c>
      <c r="S5" s="74" t="str">
        <f>IF('Physical Cash at Safe'!$D$28="Yes", 'Physical Cash at Safe'!$C$28, IF('Borrower Wise Details'!H5&lt;&gt;"", 'Borrower Wise Details'!H5, ""))</f>
        <v>Credit Assitant</v>
      </c>
      <c r="T5" s="74" t="str">
        <f>IF('Physical Cash at Safe'!$D$28="Yes", 'Physical Cash at Safe'!$B$28, IF('Borrower Wise Details'!G5&lt;&gt;"", 'Borrower Wise Details'!G5, ""))</f>
        <v>SF0088005</v>
      </c>
      <c r="U5" s="77" t="s">
        <v>309</v>
      </c>
      <c r="V5" s="61">
        <v>45843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267</v>
      </c>
      <c r="Z5" s="61">
        <v>45954</v>
      </c>
      <c r="AA5" s="61">
        <v>45954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9531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9531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45955</v>
      </c>
      <c r="AH5" s="70" t="s">
        <v>313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M5" sqref="M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BH2906</v>
      </c>
      <c r="C5" s="50" t="str">
        <f>IF('Fraud Investigation Report'!D5="", "", 'Fraud Investigation Report'!D5)</f>
        <v>Kesariya</v>
      </c>
      <c r="D5" s="68" t="str">
        <f>IF(OR('Fraud Investigation Report'!R5="", 'Fraud Investigation Report'!R5=0), "", 'Fraud Investigation Report'!R5)</f>
        <v>Ravi Kumar</v>
      </c>
      <c r="E5" s="68" t="str">
        <f>IF(OR('Fraud Investigation Report'!T5="", 'Fraud Investigation Report'!T5=0), "", 'Fraud Investigation Report'!T5)</f>
        <v>SF0088005</v>
      </c>
      <c r="F5" s="68" t="str">
        <f>IF(OR('Fraud Investigation Report'!S5="", 'Fraud Investigation Report'!S5=0), "", 'Fraud Investigation Report'!S5)</f>
        <v>Credit Assitant</v>
      </c>
      <c r="G5" s="50" t="str">
        <f>IF('Fraud Investigation Report'!J5="", "", 'Fraud Investigation Report'!J5)</f>
        <v>FN25-26-02656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9531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9531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9531</v>
      </c>
      <c r="Q5" s="49"/>
      <c r="R5" s="84" t="s">
        <v>300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45946</v>
      </c>
      <c r="C6" s="18">
        <v>45945</v>
      </c>
      <c r="D6" s="18">
        <v>45946</v>
      </c>
      <c r="E6" s="19">
        <v>0.375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</v>
      </c>
      <c r="C11" s="23">
        <f>B11*A11</f>
        <v>3500</v>
      </c>
      <c r="D11" s="25">
        <v>7</v>
      </c>
      <c r="E11" s="23">
        <f t="shared" ref="E11:E17" si="0">D11*A11</f>
        <v>3500</v>
      </c>
    </row>
    <row r="12" spans="1:5" ht="14.4" x14ac:dyDescent="0.3">
      <c r="A12" s="24">
        <v>200</v>
      </c>
      <c r="B12" s="25">
        <v>13</v>
      </c>
      <c r="C12" s="23">
        <f>B12*A12</f>
        <v>2600</v>
      </c>
      <c r="D12" s="25">
        <v>13</v>
      </c>
      <c r="E12" s="23">
        <f t="shared" si="0"/>
        <v>2600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9</v>
      </c>
      <c r="C16" s="23">
        <f t="shared" si="1"/>
        <v>90</v>
      </c>
      <c r="D16" s="25">
        <v>9</v>
      </c>
      <c r="E16" s="23">
        <f t="shared" si="0"/>
        <v>90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76</v>
      </c>
      <c r="C19" s="31">
        <f>SUM(C10:C18)</f>
        <v>6198</v>
      </c>
      <c r="D19" s="30" t="s">
        <v>76</v>
      </c>
      <c r="E19" s="31">
        <f>SUM(E10:E18)</f>
        <v>6198</v>
      </c>
    </row>
    <row r="20" spans="1:5" ht="30" customHeight="1" x14ac:dyDescent="0.3">
      <c r="A20" s="159" t="s">
        <v>97</v>
      </c>
      <c r="B20" s="160"/>
      <c r="C20" s="32">
        <v>6198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126"/>
      <c r="B30" s="126"/>
      <c r="C30" s="127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260</v>
      </c>
      <c r="C32" s="37" t="s">
        <v>82</v>
      </c>
      <c r="D32" s="133" t="s">
        <v>305</v>
      </c>
      <c r="E32" s="134"/>
    </row>
    <row r="33" spans="1:5" ht="18" customHeight="1" x14ac:dyDescent="0.3">
      <c r="A33" s="37" t="s">
        <v>83</v>
      </c>
      <c r="B33" s="38" t="s">
        <v>301</v>
      </c>
      <c r="C33" s="39" t="s">
        <v>84</v>
      </c>
      <c r="D33" s="135" t="s">
        <v>306</v>
      </c>
      <c r="E33" s="136"/>
    </row>
    <row r="34" spans="1:5" ht="27.6" x14ac:dyDescent="0.3">
      <c r="A34" s="39" t="s">
        <v>220</v>
      </c>
      <c r="B34" s="38" t="s">
        <v>302</v>
      </c>
      <c r="C34" s="39" t="s">
        <v>221</v>
      </c>
      <c r="D34" s="130" t="s">
        <v>307</v>
      </c>
      <c r="E34" s="131"/>
    </row>
    <row r="35" spans="1:5" ht="27.6" x14ac:dyDescent="0.3">
      <c r="A35" s="39" t="s">
        <v>222</v>
      </c>
      <c r="B35" s="38" t="s">
        <v>303</v>
      </c>
      <c r="C35" s="39" t="s">
        <v>224</v>
      </c>
      <c r="D35" s="130" t="s">
        <v>308</v>
      </c>
      <c r="E35" s="131"/>
    </row>
    <row r="36" spans="1:5" ht="25.5" customHeight="1" x14ac:dyDescent="0.3">
      <c r="A36" s="39" t="s">
        <v>223</v>
      </c>
      <c r="B36" s="128" t="s">
        <v>304</v>
      </c>
      <c r="C36" s="39" t="s">
        <v>225</v>
      </c>
      <c r="D36" s="132" t="s">
        <v>261</v>
      </c>
      <c r="E36" s="13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5:E25"/>
    <mergeCell ref="D29:E29"/>
    <mergeCell ref="A26:E26"/>
    <mergeCell ref="D30:E30"/>
    <mergeCell ref="A31:E31"/>
    <mergeCell ref="D34:E34"/>
    <mergeCell ref="D35:E35"/>
    <mergeCell ref="D36:E36"/>
    <mergeCell ref="D32:E32"/>
    <mergeCell ref="D33:E3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6" sqref="A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BH2906</v>
      </c>
      <c r="C5" s="118" t="str">
        <f>IF('Loan Outstanding Report'!$H$5="", "", 'Loan Outstanding Report'!$H$5)</f>
        <v>Kesariya</v>
      </c>
      <c r="D5" s="163" t="s">
        <v>314</v>
      </c>
      <c r="E5" s="65">
        <v>45954</v>
      </c>
      <c r="F5" s="38" t="s">
        <v>298</v>
      </c>
      <c r="G5" s="49" t="s">
        <v>310</v>
      </c>
      <c r="H5" s="49" t="s">
        <v>299</v>
      </c>
      <c r="I5" s="119" t="s">
        <v>272</v>
      </c>
      <c r="J5" s="119" t="s">
        <v>274</v>
      </c>
      <c r="K5" s="119" t="s">
        <v>276</v>
      </c>
      <c r="L5" s="11">
        <v>349401370</v>
      </c>
      <c r="M5" s="65" t="s">
        <v>277</v>
      </c>
      <c r="N5" s="123">
        <v>65959</v>
      </c>
      <c r="O5" s="123">
        <v>3550</v>
      </c>
      <c r="P5" s="120" t="s">
        <v>139</v>
      </c>
      <c r="Q5" s="80">
        <v>45762</v>
      </c>
      <c r="R5" s="123">
        <v>5051</v>
      </c>
      <c r="S5" s="123">
        <v>0</v>
      </c>
      <c r="T5" s="123">
        <v>0</v>
      </c>
      <c r="U5" s="124">
        <f t="shared" ref="U5" si="0">IF(AND(ISBLANK(R5),ISBLANK(S5),ISBLANK(T5)),"",R5-(S5+T5))</f>
        <v>5051</v>
      </c>
      <c r="V5" s="116" t="s">
        <v>202</v>
      </c>
      <c r="W5" s="121" t="s">
        <v>311</v>
      </c>
    </row>
    <row r="6" spans="1:23" ht="25.05" customHeight="1" x14ac:dyDescent="0.3">
      <c r="A6" s="64">
        <v>2</v>
      </c>
      <c r="B6" s="60" t="str">
        <f>IF(J6&lt;&gt;"", $B$5, "")</f>
        <v>BH2906</v>
      </c>
      <c r="C6" s="118" t="str">
        <f>IF(J6&lt;&gt;"", $C$5, "")</f>
        <v>Kesariya</v>
      </c>
      <c r="D6" s="41" t="str">
        <f>IF(J6&lt;&gt;"", $D$5, "")</f>
        <v>FN25-26-02656</v>
      </c>
      <c r="E6" s="65">
        <v>45954</v>
      </c>
      <c r="F6" s="38" t="str">
        <f>IF(J6&lt;&gt;"", $F$5, "")</f>
        <v>Ravi Kumar</v>
      </c>
      <c r="G6" s="49" t="str">
        <f>IF(J6&lt;&gt;"", $G$5, "")</f>
        <v>SF0088005</v>
      </c>
      <c r="H6" s="49" t="str">
        <f>IF(J6&lt;&gt;"", $H$5, "")</f>
        <v>Credit Assitant</v>
      </c>
      <c r="I6" s="119" t="s">
        <v>284</v>
      </c>
      <c r="J6" s="119" t="s">
        <v>286</v>
      </c>
      <c r="K6" s="119" t="s">
        <v>288</v>
      </c>
      <c r="L6" s="11">
        <v>353493310</v>
      </c>
      <c r="M6" s="65" t="s">
        <v>289</v>
      </c>
      <c r="N6" s="123">
        <v>42000</v>
      </c>
      <c r="O6" s="123">
        <v>2240</v>
      </c>
      <c r="P6" s="120" t="s">
        <v>139</v>
      </c>
      <c r="Q6" s="80">
        <v>45607</v>
      </c>
      <c r="R6" s="123">
        <v>4480</v>
      </c>
      <c r="S6" s="123">
        <v>0</v>
      </c>
      <c r="T6" s="123">
        <v>0</v>
      </c>
      <c r="U6" s="124">
        <f t="shared" ref="U6:U69" si="1">IF(AND(ISBLANK(R6),ISBLANK(S6),ISBLANK(T6)),"",R6-(S6+T6))</f>
        <v>4480</v>
      </c>
      <c r="V6" s="116" t="s">
        <v>201</v>
      </c>
      <c r="W6" s="121" t="s">
        <v>312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6" sqref="A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268</v>
      </c>
      <c r="H5" s="38" t="s">
        <v>251</v>
      </c>
      <c r="I5" s="84">
        <v>18643</v>
      </c>
      <c r="J5" s="38" t="s">
        <v>269</v>
      </c>
      <c r="K5" s="84">
        <v>18643</v>
      </c>
      <c r="L5" s="84" t="s">
        <v>270</v>
      </c>
      <c r="M5" s="38" t="s">
        <v>271</v>
      </c>
      <c r="N5" s="84">
        <v>26591</v>
      </c>
      <c r="O5" s="84" t="s">
        <v>272</v>
      </c>
      <c r="P5" s="84">
        <v>42487</v>
      </c>
      <c r="Q5" s="38" t="s">
        <v>273</v>
      </c>
      <c r="R5" s="38" t="s">
        <v>254</v>
      </c>
      <c r="S5" s="84" t="s">
        <v>274</v>
      </c>
      <c r="T5" s="84" t="s">
        <v>274</v>
      </c>
      <c r="U5" s="84" t="s">
        <v>255</v>
      </c>
      <c r="V5" s="84" t="s">
        <v>256</v>
      </c>
      <c r="W5" s="84">
        <v>541</v>
      </c>
      <c r="X5" s="38" t="s">
        <v>275</v>
      </c>
      <c r="Y5" s="84">
        <v>349401370</v>
      </c>
      <c r="Z5" s="38" t="s">
        <v>276</v>
      </c>
      <c r="AA5" s="107" t="s">
        <v>277</v>
      </c>
      <c r="AB5" s="84">
        <v>65959</v>
      </c>
      <c r="AC5" s="107" t="s">
        <v>278</v>
      </c>
      <c r="AD5" s="84">
        <v>24</v>
      </c>
      <c r="AE5" s="84" t="s">
        <v>257</v>
      </c>
      <c r="AF5" s="84" t="s">
        <v>279</v>
      </c>
      <c r="AG5" s="107" t="s">
        <v>280</v>
      </c>
      <c r="AH5" s="84" t="s">
        <v>258</v>
      </c>
      <c r="AI5" s="107" t="s">
        <v>281</v>
      </c>
      <c r="AJ5" s="84">
        <v>3601</v>
      </c>
      <c r="AK5" s="84">
        <v>3550</v>
      </c>
      <c r="AL5" s="107" t="s">
        <v>282</v>
      </c>
      <c r="AM5" s="84">
        <v>59074.28</v>
      </c>
      <c r="AN5" s="111">
        <v>19076.72</v>
      </c>
      <c r="AO5" s="111">
        <v>78151</v>
      </c>
      <c r="AP5" s="111">
        <v>6884.72</v>
      </c>
      <c r="AQ5" s="111">
        <v>215.28</v>
      </c>
      <c r="AR5" s="111">
        <v>7100</v>
      </c>
      <c r="AS5" s="111">
        <v>6884.72</v>
      </c>
      <c r="AT5" s="111">
        <v>215.28</v>
      </c>
      <c r="AU5" s="111">
        <v>7100</v>
      </c>
      <c r="AV5" s="84">
        <v>35</v>
      </c>
      <c r="AW5" s="84"/>
      <c r="AX5" s="84"/>
      <c r="AY5" s="107"/>
      <c r="AZ5" s="84"/>
      <c r="BA5" s="84"/>
      <c r="BB5" s="84"/>
      <c r="BC5" s="84"/>
      <c r="BD5" s="107"/>
      <c r="BE5" s="84"/>
      <c r="BF5" s="38"/>
      <c r="BG5" s="84"/>
      <c r="BH5" s="113" t="s">
        <v>259</v>
      </c>
      <c r="BI5" s="38" t="s">
        <v>110</v>
      </c>
      <c r="BJ5" s="85">
        <v>45954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>
        <v>5051</v>
      </c>
      <c r="BQ5" s="116" t="s">
        <v>202</v>
      </c>
      <c r="BR5" s="117" t="s">
        <v>311</v>
      </c>
    </row>
    <row r="6" spans="1:70" s="112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268</v>
      </c>
      <c r="H6" s="38" t="s">
        <v>251</v>
      </c>
      <c r="I6" s="84">
        <v>18673</v>
      </c>
      <c r="J6" s="38" t="s">
        <v>283</v>
      </c>
      <c r="K6" s="84">
        <v>18673</v>
      </c>
      <c r="L6" s="84" t="s">
        <v>270</v>
      </c>
      <c r="M6" s="38" t="s">
        <v>271</v>
      </c>
      <c r="N6" s="84">
        <v>26437</v>
      </c>
      <c r="O6" s="84" t="s">
        <v>284</v>
      </c>
      <c r="P6" s="84">
        <v>42164</v>
      </c>
      <c r="Q6" s="38" t="s">
        <v>285</v>
      </c>
      <c r="R6" s="38" t="s">
        <v>254</v>
      </c>
      <c r="S6" s="84" t="s">
        <v>286</v>
      </c>
      <c r="T6" s="84" t="s">
        <v>286</v>
      </c>
      <c r="U6" s="84" t="s">
        <v>255</v>
      </c>
      <c r="V6" s="84" t="s">
        <v>256</v>
      </c>
      <c r="W6" s="84">
        <v>541</v>
      </c>
      <c r="X6" s="38" t="s">
        <v>287</v>
      </c>
      <c r="Y6" s="84">
        <v>353493310</v>
      </c>
      <c r="Z6" s="38" t="s">
        <v>288</v>
      </c>
      <c r="AA6" s="107" t="s">
        <v>289</v>
      </c>
      <c r="AB6" s="84">
        <v>42000</v>
      </c>
      <c r="AC6" s="107" t="s">
        <v>290</v>
      </c>
      <c r="AD6" s="84">
        <v>24</v>
      </c>
      <c r="AE6" s="84" t="s">
        <v>291</v>
      </c>
      <c r="AF6" s="84" t="s">
        <v>292</v>
      </c>
      <c r="AG6" s="107" t="s">
        <v>293</v>
      </c>
      <c r="AH6" s="84" t="s">
        <v>294</v>
      </c>
      <c r="AI6" s="107" t="s">
        <v>295</v>
      </c>
      <c r="AJ6" s="84">
        <v>2240</v>
      </c>
      <c r="AK6" s="84">
        <v>2240</v>
      </c>
      <c r="AL6" s="107" t="s">
        <v>296</v>
      </c>
      <c r="AM6" s="84">
        <v>35105.46</v>
      </c>
      <c r="AN6" s="111">
        <v>11934.54</v>
      </c>
      <c r="AO6" s="111">
        <v>47040</v>
      </c>
      <c r="AP6" s="111">
        <v>6894.54</v>
      </c>
      <c r="AQ6" s="111">
        <v>302.45999999999998</v>
      </c>
      <c r="AR6" s="111">
        <v>7197</v>
      </c>
      <c r="AS6" s="111">
        <v>4234.96</v>
      </c>
      <c r="AT6" s="111">
        <v>245.04</v>
      </c>
      <c r="AU6" s="111">
        <v>4480</v>
      </c>
      <c r="AV6" s="84">
        <v>23</v>
      </c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 t="s">
        <v>297</v>
      </c>
      <c r="BH6" s="113" t="s">
        <v>259</v>
      </c>
      <c r="BI6" s="38" t="s">
        <v>110</v>
      </c>
      <c r="BJ6" s="85">
        <v>45954</v>
      </c>
      <c r="BK6" s="84"/>
      <c r="BL6" s="38" t="s">
        <v>114</v>
      </c>
      <c r="BM6" s="114" t="s">
        <v>119</v>
      </c>
      <c r="BN6" s="115" t="s">
        <v>199</v>
      </c>
      <c r="BO6" s="84" t="s">
        <v>244</v>
      </c>
      <c r="BP6" s="84">
        <v>4480</v>
      </c>
      <c r="BQ6" s="116" t="s">
        <v>201</v>
      </c>
      <c r="BR6" s="117" t="s">
        <v>312</v>
      </c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2025-10-25T12:34:27Z</dcterms:modified>
</cp:coreProperties>
</file>