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5-Dec-25\Ramadurga\"/>
    </mc:Choice>
  </mc:AlternateContent>
  <xr:revisionPtr revIDLastSave="0" documentId="13_ncr:1_{186E38AA-4418-47F3-A961-CA98F4E9D56E}" xr6:coauthVersionLast="47" xr6:coauthVersionMax="47" xr10:uidLastSave="{00000000-0000-0000-0000-000000000000}"/>
  <bookViews>
    <workbookView xWindow="-110" yWindow="-110" windowWidth="19420" windowHeight="10300" xr2:uid="{2A74C709-2C97-405A-AE71-0805331314E3}"/>
  </bookViews>
  <sheets>
    <sheet name="Sheet1" sheetId="1" r:id="rId1"/>
  </sheets>
  <externalReferences>
    <externalReference r:id="rId2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1" l="1"/>
  <c r="T16" i="1"/>
  <c r="U14" i="1"/>
  <c r="T14" i="1"/>
  <c r="U13" i="1"/>
  <c r="T13" i="1"/>
  <c r="W7" i="1"/>
  <c r="Y6" i="1"/>
  <c r="Y5" i="1"/>
  <c r="H9" i="1" l="1"/>
  <c r="G9" i="1"/>
  <c r="F9" i="1"/>
  <c r="D9" i="1"/>
  <c r="H8" i="1"/>
  <c r="G8" i="1"/>
  <c r="F8" i="1"/>
  <c r="D8" i="1"/>
  <c r="H7" i="1"/>
  <c r="G7" i="1"/>
  <c r="F7" i="1"/>
  <c r="D7" i="1"/>
  <c r="H6" i="1"/>
  <c r="G6" i="1"/>
  <c r="F6" i="1"/>
  <c r="D6" i="1"/>
</calcChain>
</file>

<file path=xl/sharedStrings.xml><?xml version="1.0" encoding="utf-8"?>
<sst xmlns="http://schemas.openxmlformats.org/spreadsheetml/2006/main" count="83" uniqueCount="56">
  <si>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</si>
  <si>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</si>
  <si>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</si>
  <si>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</si>
  <si>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</si>
  <si>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</si>
  <si>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</si>
  <si>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</si>
  <si>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</si>
  <si>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</si>
  <si>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</si>
  <si>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</si>
  <si>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</si>
  <si>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</si>
  <si>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</si>
  <si>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</si>
  <si>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</si>
  <si>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</si>
  <si>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</si>
  <si>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</si>
  <si>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</si>
  <si>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</si>
  <si>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</si>
  <si>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</si>
  <si>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</si>
  <si>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</si>
  <si>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</si>
  <si>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</si>
  <si>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KAGL0678</t>
  </si>
  <si>
    <t>Ramadurga</t>
  </si>
  <si>
    <t>FN25-26-02662</t>
  </si>
  <si>
    <t>Mahmadali Raimansab Nadaf</t>
  </si>
  <si>
    <t>SF0063027</t>
  </si>
  <si>
    <t>Branch Manager</t>
  </si>
  <si>
    <t>Ningapurpet</t>
  </si>
  <si>
    <t>CID067814527</t>
  </si>
  <si>
    <t>GEETA MALLAPPA AVARADI</t>
  </si>
  <si>
    <t>18-Jan-2023</t>
  </si>
  <si>
    <t>Pre-Closure Amount Misappropriated</t>
  </si>
  <si>
    <t>Cash Receipt</t>
  </si>
  <si>
    <t>BM Mahmadali Raimansab Nadaf was collected pre-closed amount from the borrower on 15-07-2024 of  Rs. 26,900/- and BM himself paid 01 installment on monthly basis of Rs. 4,500/- on 08-08-2024 and remaining amount of Rs. 22,400/-(26,900-4,500=22,400) not posted in to FIMO &amp; even not deposited at branch and same was found misappropriated. Attached cash receipt, borrower loan statement and borrower written statement as evidences. 
Note: During investigation time borrower Loan outstanding amount is Rs. 32,781.59/- (It includes interest amount of Rs. 7657.64/-).</t>
  </si>
  <si>
    <t>03-May-2024</t>
  </si>
  <si>
    <t>BM Mahmadali Raimansab Nadaf was collected Pre-closed amount from the borrower on 09-05-2024 of Rs. 37,335/- and BM himself paid 04 installments on monthly basis of Rs. 2,690/- each month on 08-06-2024, 08-07-2024, 08-08-2024 and 08-09-2024 (2,690*4=10,760/-) and remaining amount of Rs. 26,575/- not posted in to FIMO &amp; even not deposited at branch and same was found misappropriated. Attached cash receipt, borrower loan statement and borrower written statement as evidences.
 Note: During investigation time borrower Loan outstanding amount is of Rs. 41,738.81/-(It includes interest amount of Rs. 9,220.85).</t>
  </si>
  <si>
    <t>629240</t>
  </si>
  <si>
    <t>SID951373728586</t>
  </si>
  <si>
    <t>SUDHA SHIVANANDA HADAPAD</t>
  </si>
  <si>
    <t>19-Dec-2023</t>
  </si>
  <si>
    <t>Advance Collection Amount Misappropriated</t>
  </si>
  <si>
    <t>Digital Payment</t>
  </si>
  <si>
    <t>BM Mahmadali Raimansab Nadaf was collected advance collection amount from the borrower on 03-09-2024 of Rs. 4,000/- but collected amount was not posted into FIMO &amp; even not deposited at branch and same was found misappropriated. Attached digital payment(PhonePe) receipt, borrower loan statement and borrower written statement as evidences.</t>
  </si>
  <si>
    <t>BM Mahmadali Raimansab Nadaf was collected advance collection amount from the borrower  on 04-10-2024 Rs. 4,000/-  but collected amount was not posted into FIMO &amp; even not deposited at branch and same was found misappropriated. Attached digital payment(PhonePe) receipt, borrower loan statement and borrower written statement as evidences.</t>
  </si>
  <si>
    <t>Collection Amount Misappropriated</t>
  </si>
  <si>
    <t>BM Mahmadali Raimansab Nadaf was collected the partial EMI on 07-12-2024 Rs. 1,900/- but collected amount was not posted into FIMO &amp; even not deposited at branch and same was found misappropriated. Attached digital payment(PhonePe) receipt, borrower loan statement and borrower written statement as evidences.</t>
  </si>
  <si>
    <t>OD</t>
  </si>
  <si>
    <t>Done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</si>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</sst>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9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9" fillId="6" borderId="2" xfId="3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/>
    <xf numFmtId="2" fontId="1" fillId="0" borderId="0" xfId="0" applyNumberFormat="1" applyFont="1"/>
  </cellXfs>
  <cellStyles count="6">
    <cellStyle name="Hyperlink" xfId="1" builtinId="8"/>
    <cellStyle name="Normal" xfId="0" builtinId="0"/>
    <cellStyle name="Normal 18 2 10" xfId="2" xr:uid="{41D67F0B-5A04-4A52-9D51-F11C183D46BA}"/>
    <cellStyle name="Normal 2 2" xfId="4" xr:uid="{69EE5B56-98D4-45F2-998A-1116A2CB4CF7}"/>
    <cellStyle name="Normal 3 19 2" xfId="3" xr:uid="{E83E3D25-7311-47FC-8ED0-F060E0547D70}"/>
    <cellStyle name="Normal 3 2" xfId="5" xr:uid="{58A28609-5EDB-4C1F-9D0B-3BC51FDBA92E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5-Dec-25\Ramadurga\Copy%20of%20IA%20SSFL%20Fraud%20Investigation%20Report%20-%20KA%20Ramadurga%20KAGL0678.xlsx" TargetMode="External"/><Relationship Id="rId1" Type="http://schemas.openxmlformats.org/officeDocument/2006/relationships/externalLinkPath" Target="Copy%20of%20IA%20SSFL%20Fraud%20Investigation%20Report%20-%20KA%20Ramadurga%20KAGL067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31C56-D472-44B0-ADD0-8E9D5F83551A}">
  <dimension ref="A1:AA17"/>
  <sheetViews>
    <sheetView tabSelected="1" topLeftCell="L1" workbookViewId="0">
      <selection activeCell="T14" sqref="T14"/>
    </sheetView>
  </sheetViews>
  <sheetFormatPr defaultRowHeight="14.5" x14ac:dyDescent="0.35"/>
  <cols>
    <col min="1" max="1" width="8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22.542968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4.36328125" bestFit="1" customWidth="1"/>
    <col min="11" max="11" width="24.8164062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33.7265625" bestFit="1" customWidth="1"/>
    <col min="18" max="18" width="14.36328125" hidden="1" customWidth="1"/>
    <col min="19" max="19" width="14.453125" bestFit="1" customWidth="1"/>
    <col min="20" max="20" width="14.7265625" customWidth="1"/>
    <col min="21" max="21" width="15.90625" customWidth="1"/>
    <col min="22" max="22" width="15.1796875" bestFit="1" customWidth="1"/>
    <col min="23" max="25" width="15.1796875" customWidth="1"/>
    <col min="26" max="26" width="18.36328125" bestFit="1" customWidth="1"/>
    <col min="27" max="27" width="255.6328125" bestFit="1" customWidth="1"/>
  </cols>
  <sheetData>
    <row r="1" spans="1:27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/>
      <c r="Z3" s="3" t="s">
        <v>4</v>
      </c>
      <c r="AA3" s="9"/>
    </row>
    <row r="4" spans="1:27" s="23" customFormat="1" ht="52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5"/>
      <c r="X4" s="25"/>
      <c r="Y4" s="25"/>
      <c r="Z4" s="5" t="s">
        <v>26</v>
      </c>
      <c r="AA4" s="5" t="s">
        <v>27</v>
      </c>
    </row>
    <row r="5" spans="1:27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45957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350260392</v>
      </c>
      <c r="M5" s="18"/>
      <c r="N5" s="15" t="s">
        <v>37</v>
      </c>
      <c r="O5" s="19">
        <v>83504</v>
      </c>
      <c r="P5" s="19">
        <v>4500</v>
      </c>
      <c r="Q5" s="20" t="s">
        <v>38</v>
      </c>
      <c r="R5" s="21">
        <v>45488</v>
      </c>
      <c r="S5" s="19">
        <v>26900</v>
      </c>
      <c r="T5" s="19">
        <v>4500</v>
      </c>
      <c r="U5" s="19">
        <v>0</v>
      </c>
      <c r="V5" s="24">
        <v>22400</v>
      </c>
      <c r="W5" s="24" t="s">
        <v>53</v>
      </c>
      <c r="X5" s="24">
        <v>26999</v>
      </c>
      <c r="Y5" s="24">
        <f>V5-X5</f>
        <v>-4599</v>
      </c>
      <c r="Z5" s="8" t="s">
        <v>39</v>
      </c>
      <c r="AA5" s="22" t="s">
        <v>40</v>
      </c>
    </row>
    <row r="6" spans="1:27" x14ac:dyDescent="0.35">
      <c r="A6" s="7">
        <v>2</v>
      </c>
      <c r="B6" s="12" t="s">
        <v>28</v>
      </c>
      <c r="C6" s="13" t="s">
        <v>29</v>
      </c>
      <c r="D6" s="14" t="str">
        <f>IF(J6&lt;&gt;"", $D$5, "")</f>
        <v>FN25-26-02662</v>
      </c>
      <c r="E6" s="15">
        <v>45957</v>
      </c>
      <c r="F6" s="8" t="str">
        <f>IF(J6&lt;&gt;"", $F$5, "")</f>
        <v>Mahmadali Raimansab Nadaf</v>
      </c>
      <c r="G6" s="16" t="str">
        <f>IF(J6&lt;&gt;"", $G$5, "")</f>
        <v>SF0063027</v>
      </c>
      <c r="H6" s="16" t="str">
        <f>IF(J6&lt;&gt;"", $H$5, "")</f>
        <v>Branch Manager</v>
      </c>
      <c r="I6" s="17" t="s">
        <v>34</v>
      </c>
      <c r="J6" s="17" t="s">
        <v>35</v>
      </c>
      <c r="K6" s="17" t="s">
        <v>36</v>
      </c>
      <c r="L6" s="18">
        <v>356650848</v>
      </c>
      <c r="M6" s="18"/>
      <c r="N6" s="15" t="s">
        <v>41</v>
      </c>
      <c r="O6" s="19">
        <v>40000</v>
      </c>
      <c r="P6" s="19">
        <v>2690</v>
      </c>
      <c r="Q6" s="20" t="s">
        <v>38</v>
      </c>
      <c r="R6" s="21">
        <v>45421</v>
      </c>
      <c r="S6" s="19">
        <v>37335</v>
      </c>
      <c r="T6" s="19">
        <v>10760</v>
      </c>
      <c r="U6" s="19">
        <v>0</v>
      </c>
      <c r="V6" s="24">
        <v>26575</v>
      </c>
      <c r="W6" s="24" t="s">
        <v>53</v>
      </c>
      <c r="X6" s="24">
        <v>37839</v>
      </c>
      <c r="Y6" s="24">
        <f>V6-X6</f>
        <v>-11264</v>
      </c>
      <c r="Z6" s="8" t="s">
        <v>39</v>
      </c>
      <c r="AA6" s="22" t="s">
        <v>42</v>
      </c>
    </row>
    <row r="7" spans="1:27" x14ac:dyDescent="0.35">
      <c r="A7" s="7">
        <v>3</v>
      </c>
      <c r="B7" s="12" t="s">
        <v>28</v>
      </c>
      <c r="C7" s="13" t="s">
        <v>29</v>
      </c>
      <c r="D7" s="14" t="str">
        <f t="shared" ref="D7:D9" si="0">IF(J7&lt;&gt;"", $D$5, "")</f>
        <v>FN25-26-02662</v>
      </c>
      <c r="E7" s="15">
        <v>45958</v>
      </c>
      <c r="F7" s="8" t="str">
        <f t="shared" ref="F7:F9" si="1">IF(J7&lt;&gt;"", $F$5, "")</f>
        <v>Mahmadali Raimansab Nadaf</v>
      </c>
      <c r="G7" s="16" t="str">
        <f t="shared" ref="G7:G9" si="2">IF(J7&lt;&gt;"", $G$5, "")</f>
        <v>SF0063027</v>
      </c>
      <c r="H7" s="16" t="str">
        <f t="shared" ref="H7:H9" si="3">IF(J7&lt;&gt;"", $H$5, "")</f>
        <v>Branch Manager</v>
      </c>
      <c r="I7" s="17" t="s">
        <v>43</v>
      </c>
      <c r="J7" s="17" t="s">
        <v>44</v>
      </c>
      <c r="K7" s="17" t="s">
        <v>45</v>
      </c>
      <c r="L7" s="18">
        <v>354230454</v>
      </c>
      <c r="M7" s="18"/>
      <c r="N7" s="15" t="s">
        <v>46</v>
      </c>
      <c r="O7" s="19">
        <v>73000</v>
      </c>
      <c r="P7" s="19">
        <v>3900</v>
      </c>
      <c r="Q7" s="20" t="s">
        <v>47</v>
      </c>
      <c r="R7" s="21">
        <v>45538</v>
      </c>
      <c r="S7" s="19">
        <v>4000</v>
      </c>
      <c r="T7" s="19">
        <v>0</v>
      </c>
      <c r="U7" s="19">
        <v>0</v>
      </c>
      <c r="V7" s="24">
        <v>4000</v>
      </c>
      <c r="W7" s="24">
        <f>V7+V8+V9</f>
        <v>9900</v>
      </c>
      <c r="X7" s="24" t="s">
        <v>54</v>
      </c>
      <c r="Y7" s="24"/>
      <c r="Z7" s="8" t="s">
        <v>48</v>
      </c>
      <c r="AA7" s="22" t="s">
        <v>49</v>
      </c>
    </row>
    <row r="8" spans="1:27" x14ac:dyDescent="0.35">
      <c r="A8" s="7">
        <v>4</v>
      </c>
      <c r="B8" s="12" t="s">
        <v>28</v>
      </c>
      <c r="C8" s="13" t="s">
        <v>29</v>
      </c>
      <c r="D8" s="14" t="str">
        <f t="shared" si="0"/>
        <v>FN25-26-02662</v>
      </c>
      <c r="E8" s="15">
        <v>45958</v>
      </c>
      <c r="F8" s="8" t="str">
        <f t="shared" si="1"/>
        <v>Mahmadali Raimansab Nadaf</v>
      </c>
      <c r="G8" s="16" t="str">
        <f t="shared" si="2"/>
        <v>SF0063027</v>
      </c>
      <c r="H8" s="16" t="str">
        <f t="shared" si="3"/>
        <v>Branch Manager</v>
      </c>
      <c r="I8" s="17" t="s">
        <v>43</v>
      </c>
      <c r="J8" s="17" t="s">
        <v>44</v>
      </c>
      <c r="K8" s="17" t="s">
        <v>45</v>
      </c>
      <c r="L8" s="18">
        <v>354230454</v>
      </c>
      <c r="M8" s="18"/>
      <c r="N8" s="15" t="s">
        <v>46</v>
      </c>
      <c r="O8" s="19">
        <v>73000</v>
      </c>
      <c r="P8" s="19">
        <v>3900</v>
      </c>
      <c r="Q8" s="20" t="s">
        <v>47</v>
      </c>
      <c r="R8" s="21">
        <v>45569</v>
      </c>
      <c r="S8" s="19">
        <v>4000</v>
      </c>
      <c r="T8" s="19">
        <v>0</v>
      </c>
      <c r="U8" s="19">
        <v>0</v>
      </c>
      <c r="V8" s="24">
        <v>4000</v>
      </c>
      <c r="W8" s="24">
        <v>0</v>
      </c>
      <c r="X8" s="24"/>
      <c r="Y8" s="24"/>
      <c r="Z8" s="8" t="s">
        <v>48</v>
      </c>
      <c r="AA8" s="22" t="s">
        <v>50</v>
      </c>
    </row>
    <row r="9" spans="1:27" x14ac:dyDescent="0.35">
      <c r="A9" s="7">
        <v>5</v>
      </c>
      <c r="B9" s="12" t="s">
        <v>28</v>
      </c>
      <c r="C9" s="13" t="s">
        <v>29</v>
      </c>
      <c r="D9" s="14" t="str">
        <f t="shared" si="0"/>
        <v>FN25-26-02662</v>
      </c>
      <c r="E9" s="15">
        <v>45958</v>
      </c>
      <c r="F9" s="8" t="str">
        <f t="shared" si="1"/>
        <v>Mahmadali Raimansab Nadaf</v>
      </c>
      <c r="G9" s="16" t="str">
        <f t="shared" si="2"/>
        <v>SF0063027</v>
      </c>
      <c r="H9" s="16" t="str">
        <f t="shared" si="3"/>
        <v>Branch Manager</v>
      </c>
      <c r="I9" s="17" t="s">
        <v>43</v>
      </c>
      <c r="J9" s="17" t="s">
        <v>44</v>
      </c>
      <c r="K9" s="17" t="s">
        <v>45</v>
      </c>
      <c r="L9" s="18">
        <v>354230454</v>
      </c>
      <c r="M9" s="18"/>
      <c r="N9" s="15" t="s">
        <v>46</v>
      </c>
      <c r="O9" s="19">
        <v>73000</v>
      </c>
      <c r="P9" s="19">
        <v>3900</v>
      </c>
      <c r="Q9" s="20" t="s">
        <v>51</v>
      </c>
      <c r="R9" s="21">
        <v>45633</v>
      </c>
      <c r="S9" s="19">
        <v>1900</v>
      </c>
      <c r="T9" s="19">
        <v>0</v>
      </c>
      <c r="U9" s="19">
        <v>0</v>
      </c>
      <c r="V9" s="24">
        <v>1900</v>
      </c>
      <c r="W9" s="24">
        <v>0</v>
      </c>
      <c r="X9" s="24"/>
      <c r="Y9" s="24"/>
      <c r="Z9" s="8" t="s">
        <v>48</v>
      </c>
      <c r="AA9" s="22" t="s">
        <v>52</v>
      </c>
    </row>
    <row r="13" spans="1:27" x14ac:dyDescent="0.35">
      <c r="S13" s="26" t="s">
        <v>55</v>
      </c>
      <c r="T13" s="27">
        <f>SUM(S13:S17)</f>
        <v>74738</v>
      </c>
      <c r="U13" s="27">
        <f>SUM(S4:S9)</f>
        <v>74135</v>
      </c>
    </row>
    <row r="14" spans="1:27" x14ac:dyDescent="0.35">
      <c r="S14">
        <v>26999</v>
      </c>
      <c r="T14" s="27">
        <f>SUM(T4:T9)</f>
        <v>15260</v>
      </c>
      <c r="U14" s="28">
        <f>-SUM(Y5:Y6)</f>
        <v>15863</v>
      </c>
    </row>
    <row r="15" spans="1:27" x14ac:dyDescent="0.35">
      <c r="S15">
        <v>4000</v>
      </c>
      <c r="T15" s="27"/>
      <c r="U15" s="27"/>
    </row>
    <row r="16" spans="1:27" x14ac:dyDescent="0.35">
      <c r="S16">
        <v>5900</v>
      </c>
      <c r="T16" s="27">
        <f>SUM(T13:T14)</f>
        <v>89998</v>
      </c>
      <c r="U16" s="27">
        <f>SUM(U13:U14)</f>
        <v>89998</v>
      </c>
    </row>
    <row r="17" spans="19:19" x14ac:dyDescent="0.35">
      <c r="S17">
        <v>37839</v>
      </c>
    </row>
  </sheetData>
  <conditionalFormatting sqref="L5:M9">
    <cfRule type="duplicateValues" dxfId="0" priority="2" stopIfTrue="1"/>
  </conditionalFormatting>
  <dataValidations count="9">
    <dataValidation type="custom" allowBlank="1" showInputMessage="1" showErrorMessage="1" error="Enter Valid date_x000a_" sqref="E6" xr:uid="{56F3A698-9241-46A0-B7D0-A595319E1BD5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9" xr:uid="{C8D6BE1A-A23A-4322-9F50-7E35278518C1}">
      <formula1>42370</formula1>
      <formula2>47848</formula2>
    </dataValidation>
    <dataValidation type="custom" allowBlank="1" showInputMessage="1" showErrorMessage="1" error="Enter Valid Date_x000a_" sqref="E5" xr:uid="{A413C1E9-691E-4367-B6AF-C7FF7DF22117}">
      <formula1>ISNUMBER(E5) * (E5&gt;=DATE(2023,10,1)) * (E5&lt;=DATE(2031,12,31)) * (INT(E5)=E5)</formula1>
    </dataValidation>
    <dataValidation type="custom" allowBlank="1" showInputMessage="1" showErrorMessage="1" sqref="E7:E9" xr:uid="{492AF61F-7E71-40B3-A908-C68DF41F348F}">
      <formula1>ISNUMBER(E7) * (E7&gt;=DATE(2023,10,1)) * (E7&lt;=DATE(2031,12,31)) * (INT(E7)=E7)</formula1>
    </dataValidation>
    <dataValidation type="date" allowBlank="1" showInputMessage="1" showErrorMessage="1" sqref="N4" xr:uid="{C4847FEB-D1A7-46C4-B275-567849915B48}">
      <formula1>36526</formula1>
      <formula2>47848</formula2>
    </dataValidation>
    <dataValidation type="list" allowBlank="1" showInputMessage="1" showErrorMessage="1" sqref="Q5:Q9" xr:uid="{D65CF882-DAE1-4459-8D5F-2918392078CE}">
      <formula1>Type</formula1>
    </dataValidation>
    <dataValidation type="list" allowBlank="1" showInputMessage="1" showErrorMessage="1" sqref="Z5:Z9" xr:uid="{22545104-BE11-4D42-81DF-CBA17F0E3ECC}">
      <formula1>"Loan Card,Digital Payment,Cash Receipt,Borrower Written Statement,Deliquent Staff Written Statement,Center Meeting Register,Hand Written Receipt"</formula1>
    </dataValidation>
    <dataValidation allowBlank="1" showErrorMessage="1" sqref="C5 B5:B9" xr:uid="{29026AE5-1787-40D7-AD87-343AB0265F01}"/>
    <dataValidation type="date" operator="lessThanOrEqual" allowBlank="1" showInputMessage="1" showErrorMessage="1" errorTitle="Incorrect date Entered" error="Enter in Valid Date Format_x000a_ " promptTitle="Enter Valid Date" sqref="R5:R9" xr:uid="{53C7194B-6642-412B-AEE1-B0DA03940D08}">
      <formula1>IF(ISNUMBER(DATE(RIGHT(E5,4),MONTH(LEFT(MID(E5,4,3),2)&amp;"1"),LEFT(E5,2))),E5,9^9)</formula1>
    </dataValidation>
  </dataValidations>
  <hyperlinks>
    <hyperlink ref="E3" location="'Fraud Investigation Report'!G5" display="Home" xr:uid="{3958F206-39B6-4831-88C5-5E2A99C439E4}"/>
    <hyperlink ref="V3" location="'Fraud Investigation Report'!G5" display="Home" xr:uid="{B231D97A-C782-44CF-B4E8-7D965AC14A90}"/>
    <hyperlink ref="F3" location="'Loan Outstanding Report'!BG5" display="Loan O/s Report" xr:uid="{CBCDB19F-5BE5-47DA-A087-501795356628}"/>
    <hyperlink ref="Z3" location="'Loan Outstanding Report'!BG5" display="Loan O/s Report" xr:uid="{CAAD4D68-24FD-49E3-9F92-19318E620359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2025-12-05T09:00:54Z</dcterms:created>
  <dcterms:modified xsi:type="dcterms:W3CDTF">2025-12-05T10:05:56Z</dcterms:modified>
</cp:coreProperties>
</file>