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D7995277-019F-4302-84B8-45E40FBB99F9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<sst xmlns="http://schemas.openxmlformats.org/spreadsheetml/2006/main" count="371" uniqueCount="297">
  <si>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</si>
  <si>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</si>
  <si>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</si>
  <si>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</si>
  <si>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</si>
  <si>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</si>
  <si>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</si>
  <si>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</si>
  <si>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</si>
  <si>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</si>
  <si>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</si>
  <si>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</si>
  <si>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</si>
  <si>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</si>
  <si>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</si>
  <si>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</si>
  <si>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</si>
  <si>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</si>
  <si>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</si>
  <si>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</si>
  <si>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</si>
  <si>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</si>
  <si>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</si>
  <si>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</si>
  <si>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</si>
  <si>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</si>
  <si>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</si>
  <si>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</si>
  <si>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</si>
  <si>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</si>
  <si>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</si>
  <si>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</si>
  <si>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</si>
  <si>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</si>
  <si>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</si>
  <si>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</si>
  <si>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</si>
  <si>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</si>
  <si>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</si>
  <si>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</si>
  <si>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</si>
  <si>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</si>
  <si>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</si>
  <si>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</si>
  <si>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</si>
  <si>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</si>
  <si>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</si>
  <si>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</si>
  <si>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</si>
  <si>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</si>
  <si>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</si>
  <si>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</si>
  <si>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</si>
  <si>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</si>
  <si>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</si>
  <si>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</si>
  <si>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</si>
  <si>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</si>
  <si>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</si>
  <si>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</si>
  <si>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</si>
  <si>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</si>
  <si>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</si>
  <si>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</si>
  <si>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</si>
  <si>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</si>
  <si>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</si>
  <si>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</si>
  <si>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</si>
  <si>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</si>
  <si>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</si>
  <si>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</si>
  <si>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</si>
  <si>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</si>
  <si>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</si>
  <si>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</si>
  <si>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</si>
  <si>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</si>
  <si>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</si>
  <si>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</si>
  <si>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</si>
  <si>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</si>
  <si>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</si>
  <si>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</si>
  <si>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</si>
  <si>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</si>
  <si>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</si>
  <si>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</si>
  <si>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</si>
  <si>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</si>
  <si>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</si>
  <si>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</si>
  <si>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</si>
  <si>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</si>
  <si>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</si>
  <si>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</si>
  <si>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</si>
  <si>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</si>
  <si>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</si>
  <si>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</si>
  <si>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</si>
  <si>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</si>
  <si>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</si>
  <si>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</si>
  <si>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</si>
  <si>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</si>
  <si>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</si>
  <si>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</si>
  <si>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</si>
  <si>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</si>
  <si>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</si>
  <si>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</si>
  <si>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</si>
  <si>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</si>
  <si>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</si>
  <si>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</si>
  <si>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</si>
  <si>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</si>
  <si>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</si>
  <si>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</si>
  <si>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</si>
  <si>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</si>
  <si>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</si>
  <si>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</si>
  <si>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</si>
  <si>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</si>
  <si>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</si>
  <si>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</si>
  <si>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</si>
  <si>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</si>
  <si>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</si>
  <si>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</si>
  <si>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</si>
  <si>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</si>
  <si>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</si>
  <si>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</si>
  <si>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</si>
  <si>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</si>
  <si>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</si>
  <si>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</si>
  <si>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</si>
  <si>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</si>
  <si>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</si>
  <si>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</si>
  <si>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</si>
  <si>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</si>
  <si>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</si>
  <si>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</si>
  <si>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</si>
  <si>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</si>
  <si>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</si>
  <si>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</si>
  <si>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</si>
  <si>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</si>
  <si>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</si>
  <si>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</si>
  <si>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</si>
  <si>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</si>
  <si>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</si>
  <si>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</si>
  <si>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</si>
  <si>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</si>
  <si>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</si>
  <si>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</si>
  <si>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</si>
  <si>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</si>
  <si>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</si>
  <si>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</si>
  <si>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</si>
  <si>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</si>
  <si>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</si>
  <si>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</si>
  <si>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</si>
  <si>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</si>
  <si>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</si>
  <si>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</si>
  <si>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</si>
  <si>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</si>
  <si>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</si>
  <si>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</si>
  <si>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</si>
  <si>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</si>
  <si>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</si>
  <si>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</si>
  <si>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</si>
  <si>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</si>
  <si>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</si>
  <si>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</si>
  <si>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</si>
  <si>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</si>
  <si>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</si>
  <si>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</si>
  <si>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</si>
  <si>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</si>
  <si>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</si>
  <si>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</si>
  <si>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</si>
  <si>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</si>
  <si>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</si>
  <si>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</si>
  <si>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</si>
  <si>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</si>
  <si>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</si>
  <si>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</si>
  <si>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</si>
  <si>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</si>
  <si>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</si>
  <si>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</si>
  <si>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</si>
  <si>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</si>
  <si>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</si>
  <si>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</si>
  <si>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</si>
  <si>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</si>
  <si>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</si>
  <si>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</si>
  <si>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</si>
  <si>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</si>
  <si>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</si>
  <si>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</si>
  <si>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</si>
  <si>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</si>
  <si>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</si>
  <si>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</si>
  <si>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</si>
  <si>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</si>
  <si>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</si>
  <si>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</si>
  <si>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</si>
  <si>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</si>
  <si>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</si>
  <si>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</si>
  <si>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</si>
  <si>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</si>
  <si>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</si>
  <si>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</si>
  <si>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</si>
  <si>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</si>
  <si>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</si>
  <si>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</si>
  <si>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</si>
  <si>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</si>
  <si>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</si>
  <si>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</si>
  <si>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</si>
  <si>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</si>
  <si>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</si>
  <si>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</si>
  <si>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</si>
  <si>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</si>
  <si>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</si>
  <si>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Muzaffarpur</t>
  </si>
  <si>
    <t>Sitamarhi</t>
  </si>
  <si>
    <t>Dhaka</t>
  </si>
  <si>
    <t>BH3237</t>
  </si>
  <si>
    <t>Pakridayal</t>
  </si>
  <si>
    <t>Barka Ganw</t>
  </si>
  <si>
    <t>SF0093067</t>
  </si>
  <si>
    <t>Raja Kumar</t>
  </si>
  <si>
    <t>BARA HARAKH PAKARIDAYAL  C4</t>
  </si>
  <si>
    <t>BARA HARAKH PAKARIDAYAL  C4 B21</t>
  </si>
  <si>
    <t>Chetana</t>
  </si>
  <si>
    <t>SSF3747198</t>
  </si>
  <si>
    <t>OBC</t>
  </si>
  <si>
    <t>HINDU</t>
  </si>
  <si>
    <t>Animal Husbandry &amp; Poultry</t>
  </si>
  <si>
    <t>FulKUmARI DEVI</t>
  </si>
  <si>
    <t>13-Apr-2023</t>
  </si>
  <si>
    <t>03</t>
  </si>
  <si>
    <t>1</t>
  </si>
  <si>
    <t>2.66 Yrs</t>
  </si>
  <si>
    <t>13 Apr 2023</t>
  </si>
  <si>
    <t>&gt; 2 to 4 Years</t>
  </si>
  <si>
    <t>03-Jun-2023</t>
  </si>
  <si>
    <t>03-Sep-2024</t>
  </si>
  <si>
    <t>Open</t>
  </si>
  <si>
    <t>31-Mar-2025</t>
  </si>
  <si>
    <t>Abhishek Kumar/SF0078355</t>
  </si>
  <si>
    <t>Sign not matched with actual sign of the staff</t>
  </si>
  <si>
    <t>Unnati</t>
  </si>
  <si>
    <t>ST</t>
  </si>
  <si>
    <t>Agriculture &amp; Farming</t>
  </si>
  <si>
    <t>FULKUMARI DEVI</t>
  </si>
  <si>
    <t>11-Oct-2023</t>
  </si>
  <si>
    <t>0</t>
  </si>
  <si>
    <t>03-Nov-2023</t>
  </si>
  <si>
    <t>03-Aug-2024</t>
  </si>
  <si>
    <t>Prince Kumar Singh</t>
  </si>
  <si>
    <t>SF0082490</t>
  </si>
  <si>
    <t>LO</t>
  </si>
  <si>
    <t>FN25-26-02669</t>
  </si>
  <si>
    <t>Business</t>
  </si>
  <si>
    <t>Alok Raju/SF0091403</t>
  </si>
  <si>
    <t>Vidya Bhushan Dubey/SF0024851</t>
  </si>
  <si>
    <t>Sunil Yadav/SF0097094</t>
  </si>
  <si>
    <t>Vijay Kumar Sonkar/SF0072425</t>
  </si>
  <si>
    <t>As per trigger mail we have validated the case after visit to Branch but found that evidence had been manipulated and fraud is not eastablished against the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</si>
</sst>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BH3237</v>
      </c>
      <c r="D5" s="63" t="str">
        <f>IF('Physical Cash at Safe'!D28="Yes", 'Physical Cash at Safe'!A4, 'Borrower Wise Details'!C5)</f>
        <v>Pakridayal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45953</v>
      </c>
      <c r="H5" s="114" t="s">
        <v>291</v>
      </c>
      <c r="I5" s="61">
        <v>45955</v>
      </c>
      <c r="J5" s="74" t="str">
        <f>IF('Physical Cash at Safe'!D28="Yes",'Physical Cash at Safe'!E28,IF('Borrower Wise Details'!D5&lt;&gt;"",'Borrower Wise Details'!D5,""))</f>
        <v>FN25-26-02669</v>
      </c>
      <c r="K5" s="84">
        <v>3</v>
      </c>
      <c r="L5" s="85">
        <v>8540</v>
      </c>
      <c r="M5" s="85">
        <v>0</v>
      </c>
      <c r="N5" s="85" t="s">
        <v>294</v>
      </c>
      <c r="O5" s="85" t="s">
        <v>295</v>
      </c>
      <c r="P5" s="85" t="s">
        <v>293</v>
      </c>
      <c r="Q5" s="85" t="s">
        <v>292</v>
      </c>
      <c r="R5" s="75" t="str">
        <f>IF('Physical Cash at Safe'!$D$28="Yes", 'Physical Cash at Safe'!$A$28, IF('Borrower Wise Details'!F5&lt;&gt;"", 'Borrower Wise Details'!F5, ""))</f>
        <v>Prince Kumar Singh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SF0082490</v>
      </c>
      <c r="U5" s="78" t="s">
        <v>200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46021</v>
      </c>
      <c r="AA5" s="61">
        <v>46021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296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BH3237</v>
      </c>
      <c r="C5" s="50" t="str">
        <f>IF('Fraud Investigation Report'!D5="", "", 'Fraud Investigation Report'!D5)</f>
        <v>Pakridayal</v>
      </c>
      <c r="D5" s="68" t="str">
        <f>IF(OR('Fraud Investigation Report'!R5="", 'Fraud Investigation Report'!R5=0), "", 'Fraud Investigation Report'!R5)</f>
        <v>Prince Kumar Singh</v>
      </c>
      <c r="E5" s="68" t="str">
        <f>IF(OR('Fraud Investigation Report'!T5="", 'Fraud Investigation Report'!T5=0), "", 'Fraud Investigation Report'!T5)</f>
        <v>SF0082490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FN25-26-02669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0</v>
      </c>
      <c r="Q5" s="49"/>
      <c r="R5" s="87"/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pane xSplit="4" ySplit="4" topLeftCell="L5" activePane="bottomRight" state="frozen"/>
      <selection pane="topRight" activeCell="E1" sqref="E1"/>
      <selection pane="bottomLeft" activeCell="A5" sqref="A5"/>
      <selection pane="bottomRight" activeCell="P6" sqref="P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BH3237</v>
      </c>
      <c r="C5" s="127" t="str">
        <f>IF('Loan Outstanding Report'!$H$5="", "", 'Loan Outstanding Report'!$H$5)</f>
        <v>Pakridayal</v>
      </c>
      <c r="D5" s="132" t="s">
        <v>290</v>
      </c>
      <c r="E5" s="65">
        <v>46017</v>
      </c>
      <c r="F5" s="38" t="s">
        <v>287</v>
      </c>
      <c r="G5" s="49" t="s">
        <v>288</v>
      </c>
      <c r="H5" s="49" t="s">
        <v>289</v>
      </c>
      <c r="I5" s="128" t="s">
        <v>259</v>
      </c>
      <c r="J5" s="128" t="s">
        <v>262</v>
      </c>
      <c r="K5" s="128" t="s">
        <v>266</v>
      </c>
      <c r="L5" s="11">
        <v>351375036</v>
      </c>
      <c r="M5" s="65" t="s">
        <v>267</v>
      </c>
      <c r="N5" s="49">
        <v>42000</v>
      </c>
      <c r="O5" s="49">
        <v>2250</v>
      </c>
      <c r="P5" s="129" t="s">
        <v>139</v>
      </c>
      <c r="Q5" s="83"/>
      <c r="R5" s="49">
        <v>0</v>
      </c>
      <c r="S5" s="49">
        <v>0</v>
      </c>
      <c r="T5" s="49"/>
      <c r="U5" s="131">
        <f t="shared" ref="U5:U69" si="0">IF(AND(ISBLANK(R5),ISBLANK(S5),ISBLANK(T5)),"",R5-(S5+T5))</f>
        <v>0</v>
      </c>
      <c r="V5" s="125"/>
      <c r="W5" s="130"/>
    </row>
    <row r="6" spans="1:23" ht="25.05" customHeight="1" x14ac:dyDescent="0.3">
      <c r="A6" s="64">
        <v>2</v>
      </c>
      <c r="B6" s="60" t="str">
        <f>IF(J6&lt;&gt;"", $B$5, "")</f>
        <v>BH3237</v>
      </c>
      <c r="C6" s="127" t="str">
        <f>IF(J6&lt;&gt;"", $C$5, "")</f>
        <v>Pakridayal</v>
      </c>
      <c r="D6" s="41" t="str">
        <f>IF(J6&lt;&gt;"", $D$5, "")</f>
        <v>FN25-26-02669</v>
      </c>
      <c r="E6" s="65"/>
      <c r="F6" s="38" t="str">
        <f>IF(J6&lt;&gt;"", $F$5, "")</f>
        <v>Prince Kumar Singh</v>
      </c>
      <c r="G6" s="49" t="str">
        <f>IF(J6&lt;&gt;"", $G$5, "")</f>
        <v>SF0082490</v>
      </c>
      <c r="H6" s="49" t="str">
        <f>IF(J6&lt;&gt;"", $H$5, "")</f>
        <v>LO</v>
      </c>
      <c r="I6" s="128" t="s">
        <v>259</v>
      </c>
      <c r="J6" s="128" t="s">
        <v>262</v>
      </c>
      <c r="K6" s="128" t="s">
        <v>282</v>
      </c>
      <c r="L6" s="11">
        <v>353242403</v>
      </c>
      <c r="M6" s="65" t="s">
        <v>283</v>
      </c>
      <c r="N6" s="49">
        <v>30000</v>
      </c>
      <c r="O6" s="49">
        <v>2020</v>
      </c>
      <c r="P6" s="129" t="s">
        <v>139</v>
      </c>
      <c r="Q6" s="83"/>
      <c r="R6" s="49">
        <v>0</v>
      </c>
      <c r="S6" s="49">
        <v>0</v>
      </c>
      <c r="T6" s="49"/>
      <c r="U6" s="131">
        <f t="shared" si="0"/>
        <v>0</v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B1" zoomScale="90" zoomScaleNormal="9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185754</v>
      </c>
      <c r="J5" s="38" t="s">
        <v>256</v>
      </c>
      <c r="K5" s="87">
        <v>185754</v>
      </c>
      <c r="L5" s="87" t="s">
        <v>257</v>
      </c>
      <c r="M5" s="38" t="s">
        <v>258</v>
      </c>
      <c r="N5" s="87">
        <v>403429</v>
      </c>
      <c r="O5" s="87" t="s">
        <v>259</v>
      </c>
      <c r="P5" s="87">
        <v>606396</v>
      </c>
      <c r="Q5" s="38" t="s">
        <v>260</v>
      </c>
      <c r="R5" s="38" t="s">
        <v>261</v>
      </c>
      <c r="S5" s="87" t="s">
        <v>262</v>
      </c>
      <c r="T5" s="87" t="s">
        <v>262</v>
      </c>
      <c r="U5" s="87" t="s">
        <v>263</v>
      </c>
      <c r="V5" s="87" t="s">
        <v>264</v>
      </c>
      <c r="W5" s="87">
        <v>541</v>
      </c>
      <c r="X5" s="38" t="s">
        <v>265</v>
      </c>
      <c r="Y5" s="87">
        <v>351375036</v>
      </c>
      <c r="Z5" s="38" t="s">
        <v>266</v>
      </c>
      <c r="AA5" s="116" t="s">
        <v>267</v>
      </c>
      <c r="AB5" s="87">
        <v>42000</v>
      </c>
      <c r="AC5" s="87" t="s">
        <v>268</v>
      </c>
      <c r="AD5" s="87">
        <v>24</v>
      </c>
      <c r="AE5" s="87" t="s">
        <v>269</v>
      </c>
      <c r="AF5" s="87" t="s">
        <v>270</v>
      </c>
      <c r="AG5" s="87" t="s">
        <v>271</v>
      </c>
      <c r="AH5" s="87" t="s">
        <v>272</v>
      </c>
      <c r="AI5" s="116" t="s">
        <v>273</v>
      </c>
      <c r="AJ5" s="87">
        <v>2250</v>
      </c>
      <c r="AK5" s="87">
        <v>2250</v>
      </c>
      <c r="AL5" s="116" t="s">
        <v>274</v>
      </c>
      <c r="AM5" s="87">
        <v>24950.32</v>
      </c>
      <c r="AN5" s="120">
        <v>11049.68</v>
      </c>
      <c r="AO5" s="120">
        <v>36000</v>
      </c>
      <c r="AP5" s="120">
        <v>17049.68</v>
      </c>
      <c r="AQ5" s="120">
        <v>1684.32</v>
      </c>
      <c r="AR5" s="120">
        <v>18734</v>
      </c>
      <c r="AS5" s="120">
        <v>17049.68</v>
      </c>
      <c r="AT5" s="120">
        <v>1684.32</v>
      </c>
      <c r="AU5" s="120">
        <v>18734</v>
      </c>
      <c r="AV5" s="87">
        <v>31</v>
      </c>
      <c r="AW5" s="87"/>
      <c r="AX5" s="87"/>
      <c r="AY5" s="87"/>
      <c r="AZ5" s="87"/>
      <c r="BA5" s="87"/>
      <c r="BB5" s="87" t="s">
        <v>275</v>
      </c>
      <c r="BC5" s="87"/>
      <c r="BD5" s="87" t="s">
        <v>276</v>
      </c>
      <c r="BE5" s="87">
        <v>42000</v>
      </c>
      <c r="BF5" s="38"/>
      <c r="BG5" s="87"/>
      <c r="BH5" s="122" t="s">
        <v>277</v>
      </c>
      <c r="BI5" s="38" t="s">
        <v>110</v>
      </c>
      <c r="BJ5" s="88">
        <v>46015</v>
      </c>
      <c r="BK5" s="87"/>
      <c r="BL5" s="38" t="s">
        <v>114</v>
      </c>
      <c r="BM5" s="123" t="s">
        <v>119</v>
      </c>
      <c r="BN5" s="124" t="s">
        <v>200</v>
      </c>
      <c r="BO5" s="87" t="s">
        <v>246</v>
      </c>
      <c r="BP5" s="87"/>
      <c r="BQ5" s="125"/>
      <c r="BR5" s="126" t="s">
        <v>278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185754</v>
      </c>
      <c r="J6" s="38" t="s">
        <v>256</v>
      </c>
      <c r="K6" s="87">
        <v>185754</v>
      </c>
      <c r="L6" s="87" t="s">
        <v>257</v>
      </c>
      <c r="M6" s="38" t="s">
        <v>258</v>
      </c>
      <c r="N6" s="87">
        <v>403429</v>
      </c>
      <c r="O6" s="87" t="s">
        <v>259</v>
      </c>
      <c r="P6" s="87">
        <v>606396</v>
      </c>
      <c r="Q6" s="38" t="s">
        <v>260</v>
      </c>
      <c r="R6" s="38" t="s">
        <v>279</v>
      </c>
      <c r="S6" s="87" t="s">
        <v>262</v>
      </c>
      <c r="T6" s="87" t="s">
        <v>262</v>
      </c>
      <c r="U6" s="87" t="s">
        <v>280</v>
      </c>
      <c r="V6" s="87" t="s">
        <v>264</v>
      </c>
      <c r="W6" s="87">
        <v>541</v>
      </c>
      <c r="X6" s="38" t="s">
        <v>281</v>
      </c>
      <c r="Y6" s="87">
        <v>353242403</v>
      </c>
      <c r="Z6" s="38" t="s">
        <v>282</v>
      </c>
      <c r="AA6" s="116" t="s">
        <v>283</v>
      </c>
      <c r="AB6" s="87">
        <v>30000</v>
      </c>
      <c r="AC6" s="87" t="s">
        <v>268</v>
      </c>
      <c r="AD6" s="87">
        <v>18</v>
      </c>
      <c r="AE6" s="87" t="s">
        <v>284</v>
      </c>
      <c r="AF6" s="87" t="s">
        <v>270</v>
      </c>
      <c r="AG6" s="87" t="s">
        <v>271</v>
      </c>
      <c r="AH6" s="87" t="s">
        <v>272</v>
      </c>
      <c r="AI6" s="116" t="s">
        <v>285</v>
      </c>
      <c r="AJ6" s="87">
        <v>2020</v>
      </c>
      <c r="AK6" s="87">
        <v>2020</v>
      </c>
      <c r="AL6" s="116" t="s">
        <v>286</v>
      </c>
      <c r="AM6" s="87">
        <v>15515.37</v>
      </c>
      <c r="AN6" s="120">
        <v>4684.63</v>
      </c>
      <c r="AO6" s="120">
        <v>20200</v>
      </c>
      <c r="AP6" s="120">
        <v>14484.63</v>
      </c>
      <c r="AQ6" s="120">
        <v>1374.37</v>
      </c>
      <c r="AR6" s="120">
        <v>15859</v>
      </c>
      <c r="AS6" s="120">
        <v>14484.63</v>
      </c>
      <c r="AT6" s="120">
        <v>1374.37</v>
      </c>
      <c r="AU6" s="120">
        <v>15859</v>
      </c>
      <c r="AV6" s="87">
        <v>26</v>
      </c>
      <c r="AW6" s="87"/>
      <c r="AX6" s="87"/>
      <c r="AY6" s="87"/>
      <c r="AZ6" s="87"/>
      <c r="BA6" s="87"/>
      <c r="BB6" s="87" t="s">
        <v>275</v>
      </c>
      <c r="BC6" s="87"/>
      <c r="BD6" s="87" t="s">
        <v>276</v>
      </c>
      <c r="BE6" s="87">
        <v>30000</v>
      </c>
      <c r="BF6" s="38"/>
      <c r="BG6" s="87"/>
      <c r="BH6" s="122" t="s">
        <v>277</v>
      </c>
      <c r="BI6" s="38" t="s">
        <v>110</v>
      </c>
      <c r="BJ6" s="88">
        <v>46015</v>
      </c>
      <c r="BK6" s="87"/>
      <c r="BL6" s="38" t="s">
        <v>114</v>
      </c>
      <c r="BM6" s="123" t="s">
        <v>119</v>
      </c>
      <c r="BN6" s="124" t="s">
        <v>200</v>
      </c>
      <c r="BO6" s="87" t="s">
        <v>246</v>
      </c>
      <c r="BP6" s="87"/>
      <c r="BQ6" s="125"/>
      <c r="BR6" s="126" t="s">
        <v>278</v>
      </c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2026-01-01T13:19:33Z</dcterms:modified>
</cp:coreProperties>
</file>