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2-Dec-25\Davangere-1\"/>
    </mc:Choice>
  </mc:AlternateContent>
  <xr:revisionPtr revIDLastSave="0" documentId="13_ncr:1_{B9A5FB6B-DE9B-41EB-8966-30AA63F3F26F}" xr6:coauthVersionLast="47" xr6:coauthVersionMax="47" xr10:uidLastSave="{00000000-0000-0000-0000-000000000000}"/>
  <bookViews>
    <workbookView xWindow="-110" yWindow="-110" windowWidth="19420" windowHeight="10300" activeTab="1" xr2:uid="{795B97BF-E938-4F8A-B8E4-6500F969F489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Sheet1!$A$4:$AB$16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T22" i="1"/>
  <c r="T20" i="1"/>
  <c r="U19" i="1"/>
  <c r="T19" i="1"/>
  <c r="W15" i="1"/>
  <c r="W13" i="1"/>
  <c r="W9" i="1"/>
  <c r="Z9" i="1" s="1"/>
  <c r="W10" i="1"/>
  <c r="W11" i="1"/>
  <c r="W12" i="1"/>
  <c r="W8" i="1"/>
  <c r="W5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<sst xmlns="http://schemas.openxmlformats.org/spreadsheetml/2006/main" count="156" uniqueCount="84">
  <si>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</si>
  <si>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</si>
  <si>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</si>
  <si>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</si>
  <si>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</si>
  <si>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</si>
  <si>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</si>
  <si>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</si>
  <si>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</si>
  <si>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</si>
  <si>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</si>
  <si>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</si>
  <si>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</si>
  <si>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</si>
  <si>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</si>
  <si>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</si>
  <si>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</si>
  <si>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</si>
  <si>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</si>
  <si>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</si>
  <si>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</si>
  <si>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</si>
  <si>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</si>
  <si>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</si>
  <si>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</si>
  <si>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</si>
  <si>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</si>
  <si>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</si>
  <si>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KAGL0477</t>
  </si>
  <si>
    <t>Davangere-1</t>
  </si>
  <si>
    <t>FN25-26-02679</t>
  </si>
  <si>
    <t>Marulesha G</t>
  </si>
  <si>
    <t>SF0079212</t>
  </si>
  <si>
    <t>Credit Assistant</t>
  </si>
  <si>
    <t>393</t>
  </si>
  <si>
    <t>SID951373787052</t>
  </si>
  <si>
    <t>SHILPA</t>
  </si>
  <si>
    <t>354405558</t>
  </si>
  <si>
    <t>01-Jan-2024</t>
  </si>
  <si>
    <t>Collection Amount Misappropriated</t>
  </si>
  <si>
    <t>Loan Card</t>
  </si>
  <si>
    <t xml:space="preserve">CA  Marulesha G was collected EMI from borrower on the date of 14-02-2025 of Rs.3,160/- but collected amount not posted into FIMO and even not deposited at branch and same was found misappropriated. Attached borrower Loan card, borrower written letter and loan statement as evidence.                                  </t>
  </si>
  <si>
    <t xml:space="preserve">CA  Marulesha G was collected EMI from borrower on the date of  14-03-2025 of Rs.3,160/-  but collected amount not posted into FIMO and even not deposited at branch and same was found misappropriated. Attached borrower Loan card, borrower written letter and loan statement as evidence.                                  </t>
  </si>
  <si>
    <t xml:space="preserve">CA  Marulesha G was collected EMI from borrower on the date of  09-05-2025 of Rs 3,160/-  but collected amount not posted into FIMO and even not deposited at branch and same was found misappropriated. Attached borrower Loan card, borrower written letter and loan statement as evidence.                                  </t>
  </si>
  <si>
    <t>467364</t>
  </si>
  <si>
    <t>SID951373961893</t>
  </si>
  <si>
    <t>VISHALAKSHI E</t>
  </si>
  <si>
    <t>352749862</t>
  </si>
  <si>
    <t>29-Aug-2023</t>
  </si>
  <si>
    <t>Deliquent Staff Written Statement</t>
  </si>
  <si>
    <t xml:space="preserve">During visit borrower not available at home, BM Shivakumar P H written statement confirmation  CA Marulesha G was collected EMI from borrower on the date of 08-02-2025 of Rs.3,460/- but collected amount not posted into FIMO and even not deposited at branch and same was found misappropriated. Attached Delinquent Staff Written Statement, BM Shivakumar P H written letter and loan statement as evidence.                                                       Note :- As per BM Shivakumar PH written letter though  confirmation borrower paid on 08-02-2025 of Rs 3.460/- to CA Marulesha G But he collectd amount not posted in to FIMO and even not deposited at branch same was found misappropriated.                        </t>
  </si>
  <si>
    <t>178</t>
  </si>
  <si>
    <t>SID951374258963</t>
  </si>
  <si>
    <t>RAYIZA BANU RS</t>
  </si>
  <si>
    <t>03-Jun-2024</t>
  </si>
  <si>
    <t xml:space="preserve">During visit borrower not available at home, BM Shivakumar P H written statement confirmation  CA Marulesha G was collected EMI from borrower on the date of 07-06-2025 of Rs.1,900/- but collected amount not posted into FIMO and even not deposited at branch and same was found misappropriated. Attached Delinquent Staff Written Statement, BM Shivakumar P H written letter and loan statement as evidence.                                                                                                                                                                                                                                                                Note :- As per BM Shivakumar written letter confirmation borrower paid on 07-06-2025 of Rs 1,900/- to CA Marulesha G But he collectd amount not posted in to FIMO and even not deposited at branch same was found misappropriated.                         </t>
  </si>
  <si>
    <t>103937</t>
  </si>
  <si>
    <t>SID951375090050</t>
  </si>
  <si>
    <t>RESHMA BANU</t>
  </si>
  <si>
    <t>08-Jul-2024</t>
  </si>
  <si>
    <t xml:space="preserve">During visit borrower not available at home, BM Shivakumar P H written statement confirmation  CA Marulesha G was collected EMI from borrower on the date of 12-09-2024 of Rs.4,000/- but collected amount not posted into FIMO and even not deposited at branch and same was found misappropriated. Attached Delinquent Staff Written Statement, BM Shivakumar P H written letter and loan statement as evidence.                                                                                                                                                                                                                                    Note :- As per BM Shivakumar written letter confirmation borrower paid on 12-09-2024 of Rs 4,000/- to CA Marulesha G But he collectd amount not posted in to FIMO and even not deposited at branch same was found misappropriated.                     </t>
  </si>
  <si>
    <t>B.D.Layout C5</t>
  </si>
  <si>
    <t>SSF5226236</t>
  </si>
  <si>
    <t xml:space="preserve">bibiayisha  shoukathali  gangavati </t>
  </si>
  <si>
    <t>15-Jan-2024</t>
  </si>
  <si>
    <t xml:space="preserve">During visit borrower not available at home, BM Shivakumar P H written statement confirmation  CA Marulesha G was collected EMI from borrower on the date of 07-04-2025 of Rs.7,170/-  but collected amount not posted into FIMO and even not deposited at branch and same was found misappropriated. Attached Delinquent Staff Written Statement, BM Shivakumar P H written letter and  borrower written letter and loan statement as evidence.                                                                                    Note :- As per BM Shivakumar written letter through confirmation borrower paid on 07-04-2025 of Rs 7,170/- to CA Marulesha G But he collectd amount not posted in to FIMO and even not deposited at branch same was found misappropriated.                                                                   </t>
  </si>
  <si>
    <t>405651</t>
  </si>
  <si>
    <t>SID951375919673</t>
  </si>
  <si>
    <t>SAJILA BANU</t>
  </si>
  <si>
    <t>05-Dec-2024</t>
  </si>
  <si>
    <t xml:space="preserve">During visit borrower not available at home, BM Shivakumar P H written statement confirmation  CA Marulesha G was collected EMI from borrower on the date of 03-04-2025 of Rs.10,000/- but collected amount not posted into FIMO and even not deposited at branch and same was found misappropriated. Attached Delinquent Staff Written Statement, BM Shivakumar P H written letter and loan statement as evidence.                                                       Note :- As per BM Shivakumar written letter confirmation borrower paid on 03-04-2025 of Rs 10,000/- to CA Marulesha G But he collectd amount not posted in to FIMO and even not deposited at branch same was found misappropriated.                                                                    </t>
  </si>
  <si>
    <t>SSF4527508</t>
  </si>
  <si>
    <t>15-Mar-2024</t>
  </si>
  <si>
    <t xml:space="preserve">CA Marulesha G was collected EMI from borrower on the date of 09-04-2025 of Rs.1,480/- but collected amount not posted into FIMO and even not deposited at branch and same was found misappropriated. Attached borrower Loan card, borrower written letter and loan statement as evidence.                                  </t>
  </si>
  <si>
    <t xml:space="preserve">CA Marulesha G was collected EMI from borrower on the date of  11-06-2025 of Rs.1,480/- but collected amount not posted into FIMO and even not deposited at branch and same was found misappropriated. Attached borrower Loan card, borrower written letter and loan statement as evidence.                                  </t>
  </si>
  <si>
    <t>02-Oct-2024</t>
  </si>
  <si>
    <t xml:space="preserve">CA Marulesha G was collected EMI from borrower on the date of 09-04-2025 of Rs.2,720/- but collected amount not posted into FIMO and even not deposited at branch and same was found misappropriated. Attached borrower Loan card, borrower written letter and loan statement as evidence.                                  </t>
  </si>
  <si>
    <t xml:space="preserve">CA Marulesha G was collected EMI from borrower on the date of  11-06-2025 of Rs.2,720/- but collected amount not posted into FIMO and even not deposited at branch and same was found misappropriated. Attached borrower Loan card, borrower written letter and loan statement as evidence.                                  </t>
  </si>
  <si>
    <t>OD</t>
  </si>
  <si>
    <t>Done</t>
  </si>
  <si>
    <t>Remarks</t>
  </si>
  <si>
    <t>Preclosed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</si>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</sst>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6FC7717B-B4CB-4227-B434-F78F21F9EDF1}"/>
    <cellStyle name="Normal 2 2" xfId="4" xr:uid="{7E58A395-B4D2-4401-8AE5-55A5644B63BD}"/>
    <cellStyle name="Normal 3 19 2" xfId="3" xr:uid="{B355E26C-C8E3-4DC3-947D-2B7EFF2FB90B}"/>
    <cellStyle name="Normal 3 2" xfId="5" xr:uid="{D828A60B-83BD-4A4C-BF9E-C728DAB5B11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9A09C-0F28-75BB-3470-39B17C9C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F00881-5DA3-84F5-E73C-BF8FB7E3D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2-Dec-25\Davangere-1\Copy%20of%20IA%20SSFL%20Fraud%20Investigation%20Report%20-%20KA%20Davangere-1%20-%20KAGL0477.xlsx" TargetMode="External"/><Relationship Id="rId1" Type="http://schemas.openxmlformats.org/officeDocument/2006/relationships/externalLinkPath" Target="Copy%20of%20IA%20SSFL%20Fraud%20Investigation%20Report%20-%20KA%20Davangere-1%20-%20KAGL047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EFC3-A50B-4CFA-8D00-5BE34B6E38CF}">
  <dimension ref="A1:AB27"/>
  <sheetViews>
    <sheetView topLeftCell="M4" workbookViewId="0">
      <selection activeCell="T20" sqref="T20"/>
    </sheetView>
  </sheetViews>
  <sheetFormatPr defaultRowHeight="14.5" x14ac:dyDescent="0.35"/>
  <cols>
    <col min="1" max="1" width="6.3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5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1.453125" customWidth="1"/>
    <col min="21" max="21" width="16.81640625" customWidth="1"/>
    <col min="22" max="22" width="15.1796875" bestFit="1" customWidth="1"/>
    <col min="23" max="26" width="15.1796875" customWidth="1"/>
    <col min="27" max="27" width="25.72656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80</v>
      </c>
      <c r="Y4" s="25" t="s">
        <v>81</v>
      </c>
      <c r="Z4" s="25" t="s">
        <v>82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45957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 t="s">
        <v>37</v>
      </c>
      <c r="M5" s="18"/>
      <c r="N5" s="15" t="s">
        <v>38</v>
      </c>
      <c r="O5" s="19">
        <v>70000</v>
      </c>
      <c r="P5" s="19">
        <v>3160</v>
      </c>
      <c r="Q5" s="20" t="s">
        <v>39</v>
      </c>
      <c r="R5" s="21">
        <v>45702</v>
      </c>
      <c r="S5" s="19">
        <v>3160</v>
      </c>
      <c r="T5" s="19">
        <v>0</v>
      </c>
      <c r="U5" s="19">
        <v>0</v>
      </c>
      <c r="V5" s="24">
        <v>3160</v>
      </c>
      <c r="W5" s="24">
        <f>SUM(V5:V7)</f>
        <v>9480</v>
      </c>
      <c r="X5" s="24" t="s">
        <v>79</v>
      </c>
      <c r="Y5" s="24"/>
      <c r="Z5" s="24"/>
      <c r="AA5" s="8" t="s">
        <v>40</v>
      </c>
      <c r="AB5" s="22" t="s">
        <v>41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FN25-26-02679</v>
      </c>
      <c r="E6" s="15">
        <v>45957</v>
      </c>
      <c r="F6" s="8" t="str">
        <f>IF(J6&lt;&gt;"", $F$5, "")</f>
        <v>Marulesha G</v>
      </c>
      <c r="G6" s="16" t="str">
        <f>IF(J6&lt;&gt;"", $G$5, "")</f>
        <v>SF0079212</v>
      </c>
      <c r="H6" s="16" t="str">
        <f>IF(J6&lt;&gt;"", $H$5, "")</f>
        <v>Credit Assistant</v>
      </c>
      <c r="I6" s="17" t="s">
        <v>34</v>
      </c>
      <c r="J6" s="17" t="s">
        <v>35</v>
      </c>
      <c r="K6" s="17" t="s">
        <v>36</v>
      </c>
      <c r="L6" s="18">
        <v>354405558</v>
      </c>
      <c r="M6" s="18"/>
      <c r="N6" s="15" t="s">
        <v>38</v>
      </c>
      <c r="O6" s="19">
        <v>70000</v>
      </c>
      <c r="P6" s="19">
        <v>3160</v>
      </c>
      <c r="Q6" s="20" t="s">
        <v>39</v>
      </c>
      <c r="R6" s="21">
        <v>45730</v>
      </c>
      <c r="S6" s="19">
        <v>3160</v>
      </c>
      <c r="T6" s="19">
        <v>0</v>
      </c>
      <c r="U6" s="19">
        <v>0</v>
      </c>
      <c r="V6" s="24">
        <v>3160</v>
      </c>
      <c r="W6" s="24">
        <v>0</v>
      </c>
      <c r="X6" s="24">
        <v>0</v>
      </c>
      <c r="Y6" s="24"/>
      <c r="Z6" s="24"/>
      <c r="AA6" s="8" t="s">
        <v>40</v>
      </c>
      <c r="AB6" s="22" t="s">
        <v>42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6" si="0">IF(J7&lt;&gt;"", $D$5, "")</f>
        <v>FN25-26-02679</v>
      </c>
      <c r="E7" s="15">
        <v>45957</v>
      </c>
      <c r="F7" s="8" t="str">
        <f t="shared" ref="F7:F16" si="1">IF(J7&lt;&gt;"", $F$5, "")</f>
        <v>Marulesha G</v>
      </c>
      <c r="G7" s="16" t="str">
        <f t="shared" ref="G7:G16" si="2">IF(J7&lt;&gt;"", $G$5, "")</f>
        <v>SF0079212</v>
      </c>
      <c r="H7" s="16" t="str">
        <f t="shared" ref="H7:H16" si="3">IF(J7&lt;&gt;"", $H$5, "")</f>
        <v>Credit Assistant</v>
      </c>
      <c r="I7" s="17" t="s">
        <v>34</v>
      </c>
      <c r="J7" s="17" t="s">
        <v>35</v>
      </c>
      <c r="K7" s="17" t="s">
        <v>36</v>
      </c>
      <c r="L7" s="18">
        <v>354405558</v>
      </c>
      <c r="M7" s="18"/>
      <c r="N7" s="15" t="s">
        <v>38</v>
      </c>
      <c r="O7" s="19">
        <v>70000</v>
      </c>
      <c r="P7" s="19">
        <v>3160</v>
      </c>
      <c r="Q7" s="20" t="s">
        <v>39</v>
      </c>
      <c r="R7" s="21">
        <v>45786</v>
      </c>
      <c r="S7" s="19">
        <v>3160</v>
      </c>
      <c r="T7" s="19">
        <v>0</v>
      </c>
      <c r="U7" s="19">
        <v>0</v>
      </c>
      <c r="V7" s="24">
        <v>3160</v>
      </c>
      <c r="W7" s="24">
        <v>0</v>
      </c>
      <c r="X7" s="24">
        <v>0</v>
      </c>
      <c r="Y7" s="24"/>
      <c r="Z7" s="24"/>
      <c r="AA7" s="8" t="s">
        <v>40</v>
      </c>
      <c r="AB7" s="22" t="s">
        <v>43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FN25-26-02679</v>
      </c>
      <c r="E8" s="15">
        <v>45958</v>
      </c>
      <c r="F8" s="8" t="str">
        <f t="shared" si="1"/>
        <v>Marulesha G</v>
      </c>
      <c r="G8" s="16" t="str">
        <f t="shared" si="2"/>
        <v>SF0079212</v>
      </c>
      <c r="H8" s="16" t="str">
        <f t="shared" si="3"/>
        <v>Credit Assistant</v>
      </c>
      <c r="I8" s="17" t="s">
        <v>44</v>
      </c>
      <c r="J8" s="17" t="s">
        <v>45</v>
      </c>
      <c r="K8" s="17" t="s">
        <v>46</v>
      </c>
      <c r="L8" s="18" t="s">
        <v>47</v>
      </c>
      <c r="M8" s="18"/>
      <c r="N8" s="15" t="s">
        <v>48</v>
      </c>
      <c r="O8" s="19">
        <v>70000</v>
      </c>
      <c r="P8" s="19">
        <v>3740</v>
      </c>
      <c r="Q8" s="20" t="s">
        <v>39</v>
      </c>
      <c r="R8" s="21">
        <v>45696</v>
      </c>
      <c r="S8" s="19">
        <v>3460</v>
      </c>
      <c r="T8" s="19">
        <v>0</v>
      </c>
      <c r="U8" s="19">
        <v>0</v>
      </c>
      <c r="V8" s="24">
        <v>3460</v>
      </c>
      <c r="W8" s="24">
        <f>V8</f>
        <v>3460</v>
      </c>
      <c r="X8" s="24" t="s">
        <v>79</v>
      </c>
      <c r="Y8" s="24"/>
      <c r="Z8" s="24"/>
      <c r="AA8" s="8" t="s">
        <v>49</v>
      </c>
      <c r="AB8" s="22" t="s">
        <v>50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FN25-26-02679</v>
      </c>
      <c r="E9" s="15">
        <v>45958</v>
      </c>
      <c r="F9" s="8" t="str">
        <f t="shared" si="1"/>
        <v>Marulesha G</v>
      </c>
      <c r="G9" s="16" t="str">
        <f t="shared" si="2"/>
        <v>SF0079212</v>
      </c>
      <c r="H9" s="16" t="str">
        <f t="shared" si="3"/>
        <v>Credit Assistant</v>
      </c>
      <c r="I9" s="17" t="s">
        <v>51</v>
      </c>
      <c r="J9" s="17" t="s">
        <v>52</v>
      </c>
      <c r="K9" s="17" t="s">
        <v>53</v>
      </c>
      <c r="L9" s="18">
        <v>356941279</v>
      </c>
      <c r="M9" s="18"/>
      <c r="N9" s="15" t="s">
        <v>54</v>
      </c>
      <c r="O9" s="19">
        <v>15499</v>
      </c>
      <c r="P9" s="19">
        <v>1470</v>
      </c>
      <c r="Q9" s="20" t="s">
        <v>39</v>
      </c>
      <c r="R9" s="21">
        <v>45815</v>
      </c>
      <c r="S9" s="19">
        <v>1900</v>
      </c>
      <c r="T9" s="19">
        <v>0</v>
      </c>
      <c r="U9" s="19">
        <v>0</v>
      </c>
      <c r="V9" s="24">
        <v>1900</v>
      </c>
      <c r="W9" s="24">
        <f t="shared" ref="W9:W12" si="4">V9</f>
        <v>1900</v>
      </c>
      <c r="X9" s="24" t="s">
        <v>78</v>
      </c>
      <c r="Y9" s="24">
        <v>1619</v>
      </c>
      <c r="Z9" s="24">
        <f>W9-Y9</f>
        <v>281</v>
      </c>
      <c r="AA9" s="8" t="s">
        <v>49</v>
      </c>
      <c r="AB9" s="22" t="s">
        <v>55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FN25-26-02679</v>
      </c>
      <c r="E10" s="15">
        <v>45958</v>
      </c>
      <c r="F10" s="8" t="str">
        <f t="shared" si="1"/>
        <v>Marulesha G</v>
      </c>
      <c r="G10" s="16" t="str">
        <f t="shared" si="2"/>
        <v>SF0079212</v>
      </c>
      <c r="H10" s="16" t="str">
        <f t="shared" si="3"/>
        <v>Credit Assistant</v>
      </c>
      <c r="I10" s="17" t="s">
        <v>56</v>
      </c>
      <c r="J10" s="17" t="s">
        <v>57</v>
      </c>
      <c r="K10" s="17" t="s">
        <v>58</v>
      </c>
      <c r="L10" s="18">
        <v>357646283</v>
      </c>
      <c r="M10" s="18"/>
      <c r="N10" s="15" t="s">
        <v>59</v>
      </c>
      <c r="O10" s="19">
        <v>72000</v>
      </c>
      <c r="P10" s="19">
        <v>3840</v>
      </c>
      <c r="Q10" s="20" t="s">
        <v>39</v>
      </c>
      <c r="R10" s="21">
        <v>45547</v>
      </c>
      <c r="S10" s="19">
        <v>4000</v>
      </c>
      <c r="T10" s="19">
        <v>0</v>
      </c>
      <c r="U10" s="19">
        <v>0</v>
      </c>
      <c r="V10" s="24">
        <v>4000</v>
      </c>
      <c r="W10" s="24">
        <f t="shared" si="4"/>
        <v>4000</v>
      </c>
      <c r="X10" s="24" t="s">
        <v>79</v>
      </c>
      <c r="Y10" s="24"/>
      <c r="Z10" s="24"/>
      <c r="AA10" s="8" t="s">
        <v>49</v>
      </c>
      <c r="AB10" s="22" t="s">
        <v>60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FN25-26-02679</v>
      </c>
      <c r="E11" s="15">
        <v>45958</v>
      </c>
      <c r="F11" s="8" t="str">
        <f t="shared" si="1"/>
        <v>Marulesha G</v>
      </c>
      <c r="G11" s="16" t="str">
        <f t="shared" si="2"/>
        <v>SF0079212</v>
      </c>
      <c r="H11" s="16" t="str">
        <f t="shared" si="3"/>
        <v>Credit Assistant</v>
      </c>
      <c r="I11" s="17" t="s">
        <v>61</v>
      </c>
      <c r="J11" s="17" t="s">
        <v>62</v>
      </c>
      <c r="K11" s="17" t="s">
        <v>63</v>
      </c>
      <c r="L11" s="18">
        <v>354466977</v>
      </c>
      <c r="M11" s="18"/>
      <c r="N11" s="15" t="s">
        <v>64</v>
      </c>
      <c r="O11" s="19">
        <v>42000</v>
      </c>
      <c r="P11" s="19">
        <v>2240</v>
      </c>
      <c r="Q11" s="20" t="s">
        <v>39</v>
      </c>
      <c r="R11" s="21">
        <v>45754</v>
      </c>
      <c r="S11" s="19">
        <v>7170</v>
      </c>
      <c r="T11" s="19">
        <v>0</v>
      </c>
      <c r="U11" s="19">
        <v>0</v>
      </c>
      <c r="V11" s="24">
        <v>7170</v>
      </c>
      <c r="W11" s="24">
        <f t="shared" si="4"/>
        <v>7170</v>
      </c>
      <c r="X11" s="24" t="s">
        <v>79</v>
      </c>
      <c r="Y11" s="24"/>
      <c r="Z11" s="24"/>
      <c r="AA11" s="8" t="s">
        <v>49</v>
      </c>
      <c r="AB11" s="22" t="s">
        <v>65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FN25-26-02679</v>
      </c>
      <c r="E12" s="15">
        <v>45958</v>
      </c>
      <c r="F12" s="8" t="str">
        <f t="shared" si="1"/>
        <v>Marulesha G</v>
      </c>
      <c r="G12" s="16" t="str">
        <f t="shared" si="2"/>
        <v>SF0079212</v>
      </c>
      <c r="H12" s="16" t="str">
        <f t="shared" si="3"/>
        <v>Credit Assistant</v>
      </c>
      <c r="I12" s="17" t="s">
        <v>66</v>
      </c>
      <c r="J12" s="17" t="s">
        <v>67</v>
      </c>
      <c r="K12" s="17" t="s">
        <v>68</v>
      </c>
      <c r="L12" s="18">
        <v>359015695</v>
      </c>
      <c r="M12" s="18"/>
      <c r="N12" s="15" t="s">
        <v>69</v>
      </c>
      <c r="O12" s="19">
        <v>72000</v>
      </c>
      <c r="P12" s="19">
        <v>3800</v>
      </c>
      <c r="Q12" s="20" t="s">
        <v>39</v>
      </c>
      <c r="R12" s="21">
        <v>45750</v>
      </c>
      <c r="S12" s="19">
        <v>10000</v>
      </c>
      <c r="T12" s="19">
        <v>0</v>
      </c>
      <c r="U12" s="19">
        <v>0</v>
      </c>
      <c r="V12" s="24">
        <v>10000</v>
      </c>
      <c r="W12" s="24">
        <f t="shared" si="4"/>
        <v>10000</v>
      </c>
      <c r="X12" s="24" t="s">
        <v>79</v>
      </c>
      <c r="Y12" s="24"/>
      <c r="Z12" s="24"/>
      <c r="AA12" s="8" t="s">
        <v>49</v>
      </c>
      <c r="AB12" s="22" t="s">
        <v>70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0"/>
        <v>FN25-26-02679</v>
      </c>
      <c r="E13" s="15">
        <v>45959</v>
      </c>
      <c r="F13" s="8" t="str">
        <f t="shared" si="1"/>
        <v>Marulesha G</v>
      </c>
      <c r="G13" s="16" t="str">
        <f t="shared" si="2"/>
        <v>SF0079212</v>
      </c>
      <c r="H13" s="16" t="str">
        <f t="shared" si="3"/>
        <v>Credit Assistant</v>
      </c>
      <c r="I13" s="17" t="s">
        <v>61</v>
      </c>
      <c r="J13" s="17" t="s">
        <v>71</v>
      </c>
      <c r="K13" s="17" t="s">
        <v>58</v>
      </c>
      <c r="L13" s="18">
        <v>355857177</v>
      </c>
      <c r="M13" s="18"/>
      <c r="N13" s="15" t="s">
        <v>72</v>
      </c>
      <c r="O13" s="19">
        <v>22000</v>
      </c>
      <c r="P13" s="19">
        <v>1480</v>
      </c>
      <c r="Q13" s="20" t="s">
        <v>39</v>
      </c>
      <c r="R13" s="21">
        <v>45756</v>
      </c>
      <c r="S13" s="19">
        <v>1480</v>
      </c>
      <c r="T13" s="19">
        <v>0</v>
      </c>
      <c r="U13" s="19">
        <v>0</v>
      </c>
      <c r="V13" s="24">
        <v>1480</v>
      </c>
      <c r="W13" s="24">
        <f>V13+V14</f>
        <v>2960</v>
      </c>
      <c r="X13" s="24" t="s">
        <v>79</v>
      </c>
      <c r="Y13" s="24"/>
      <c r="Z13" s="24"/>
      <c r="AA13" s="8" t="s">
        <v>40</v>
      </c>
      <c r="AB13" s="22" t="s">
        <v>73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0"/>
        <v>FN25-26-02679</v>
      </c>
      <c r="E14" s="15">
        <v>45959</v>
      </c>
      <c r="F14" s="8" t="str">
        <f t="shared" si="1"/>
        <v>Marulesha G</v>
      </c>
      <c r="G14" s="16" t="str">
        <f t="shared" si="2"/>
        <v>SF0079212</v>
      </c>
      <c r="H14" s="16" t="str">
        <f t="shared" si="3"/>
        <v>Credit Assistant</v>
      </c>
      <c r="I14" s="17" t="s">
        <v>61</v>
      </c>
      <c r="J14" s="17" t="s">
        <v>71</v>
      </c>
      <c r="K14" s="17" t="s">
        <v>58</v>
      </c>
      <c r="L14" s="18">
        <v>355857177</v>
      </c>
      <c r="M14" s="18"/>
      <c r="N14" s="15" t="s">
        <v>72</v>
      </c>
      <c r="O14" s="19">
        <v>22000</v>
      </c>
      <c r="P14" s="19">
        <v>1480</v>
      </c>
      <c r="Q14" s="20" t="s">
        <v>39</v>
      </c>
      <c r="R14" s="21">
        <v>45819</v>
      </c>
      <c r="S14" s="19">
        <v>1480</v>
      </c>
      <c r="T14" s="19">
        <v>0</v>
      </c>
      <c r="U14" s="19">
        <v>0</v>
      </c>
      <c r="V14" s="24">
        <v>1480</v>
      </c>
      <c r="W14" s="24">
        <v>0</v>
      </c>
      <c r="X14" s="24">
        <v>0</v>
      </c>
      <c r="Y14" s="24"/>
      <c r="Z14" s="24"/>
      <c r="AA14" s="8" t="s">
        <v>40</v>
      </c>
      <c r="AB14" s="22" t="s">
        <v>74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tr">
        <f t="shared" si="0"/>
        <v>FN25-26-02679</v>
      </c>
      <c r="E15" s="15">
        <v>45959</v>
      </c>
      <c r="F15" s="8" t="str">
        <f t="shared" si="1"/>
        <v>Marulesha G</v>
      </c>
      <c r="G15" s="16" t="str">
        <f t="shared" si="2"/>
        <v>SF0079212</v>
      </c>
      <c r="H15" s="16" t="str">
        <f t="shared" si="3"/>
        <v>Credit Assistant</v>
      </c>
      <c r="I15" s="17" t="s">
        <v>61</v>
      </c>
      <c r="J15" s="17" t="s">
        <v>71</v>
      </c>
      <c r="K15" s="17" t="s">
        <v>58</v>
      </c>
      <c r="L15" s="18">
        <v>358372330</v>
      </c>
      <c r="M15" s="18"/>
      <c r="N15" s="15" t="s">
        <v>75</v>
      </c>
      <c r="O15" s="19">
        <v>51000</v>
      </c>
      <c r="P15" s="19">
        <v>2720</v>
      </c>
      <c r="Q15" s="20" t="s">
        <v>39</v>
      </c>
      <c r="R15" s="21">
        <v>45756</v>
      </c>
      <c r="S15" s="19">
        <v>2720</v>
      </c>
      <c r="T15" s="19">
        <v>0</v>
      </c>
      <c r="U15" s="19">
        <v>0</v>
      </c>
      <c r="V15" s="24">
        <v>2720</v>
      </c>
      <c r="W15" s="24">
        <f>V15+V16</f>
        <v>5440</v>
      </c>
      <c r="X15" s="24" t="s">
        <v>79</v>
      </c>
      <c r="Y15" s="24"/>
      <c r="Z15" s="24"/>
      <c r="AA15" s="8" t="s">
        <v>40</v>
      </c>
      <c r="AB15" s="22" t="s">
        <v>76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tr">
        <f t="shared" si="0"/>
        <v>FN25-26-02679</v>
      </c>
      <c r="E16" s="15">
        <v>45959</v>
      </c>
      <c r="F16" s="8" t="str">
        <f t="shared" si="1"/>
        <v>Marulesha G</v>
      </c>
      <c r="G16" s="16" t="str">
        <f t="shared" si="2"/>
        <v>SF0079212</v>
      </c>
      <c r="H16" s="16" t="str">
        <f t="shared" si="3"/>
        <v>Credit Assistant</v>
      </c>
      <c r="I16" s="17" t="s">
        <v>61</v>
      </c>
      <c r="J16" s="17" t="s">
        <v>71</v>
      </c>
      <c r="K16" s="17" t="s">
        <v>58</v>
      </c>
      <c r="L16" s="18">
        <v>358372330</v>
      </c>
      <c r="M16" s="18"/>
      <c r="N16" s="15" t="s">
        <v>75</v>
      </c>
      <c r="O16" s="19">
        <v>51000</v>
      </c>
      <c r="P16" s="19">
        <v>2720</v>
      </c>
      <c r="Q16" s="20" t="s">
        <v>39</v>
      </c>
      <c r="R16" s="21">
        <v>45819</v>
      </c>
      <c r="S16" s="19">
        <v>2720</v>
      </c>
      <c r="T16" s="19">
        <v>0</v>
      </c>
      <c r="U16" s="19">
        <v>0</v>
      </c>
      <c r="V16" s="24">
        <v>2720</v>
      </c>
      <c r="W16" s="24">
        <v>0</v>
      </c>
      <c r="X16" s="24">
        <v>0</v>
      </c>
      <c r="Y16" s="24"/>
      <c r="Z16" s="24"/>
      <c r="AA16" s="8" t="s">
        <v>40</v>
      </c>
      <c r="AB16" s="22" t="s">
        <v>77</v>
      </c>
    </row>
    <row r="18" spans="19:21" x14ac:dyDescent="0.35">
      <c r="T18" s="26"/>
      <c r="U18" s="26"/>
    </row>
    <row r="19" spans="19:21" x14ac:dyDescent="0.35">
      <c r="S19" s="26" t="s">
        <v>83</v>
      </c>
      <c r="T19" s="26">
        <f>SUM(S19:S27)</f>
        <v>44129</v>
      </c>
      <c r="U19" s="26">
        <f>SUM(S4:S16)</f>
        <v>44410</v>
      </c>
    </row>
    <row r="20" spans="19:21" x14ac:dyDescent="0.35">
      <c r="S20">
        <v>3460</v>
      </c>
      <c r="T20" s="27">
        <f>Z9</f>
        <v>281</v>
      </c>
      <c r="U20" s="26"/>
    </row>
    <row r="21" spans="19:21" x14ac:dyDescent="0.35">
      <c r="S21">
        <v>9480</v>
      </c>
      <c r="T21" s="26"/>
      <c r="U21" s="26"/>
    </row>
    <row r="22" spans="19:21" x14ac:dyDescent="0.35">
      <c r="S22">
        <v>7170</v>
      </c>
      <c r="T22" s="26">
        <f>SUM(T19:T20)</f>
        <v>44410</v>
      </c>
      <c r="U22" s="26">
        <f>SUM(U19:U20)</f>
        <v>44410</v>
      </c>
    </row>
    <row r="23" spans="19:21" x14ac:dyDescent="0.35">
      <c r="S23">
        <v>2960</v>
      </c>
    </row>
    <row r="24" spans="19:21" x14ac:dyDescent="0.35">
      <c r="S24">
        <v>1619</v>
      </c>
    </row>
    <row r="25" spans="19:21" x14ac:dyDescent="0.35">
      <c r="S25">
        <v>4000</v>
      </c>
    </row>
    <row r="26" spans="19:21" x14ac:dyDescent="0.35">
      <c r="S26">
        <v>5440</v>
      </c>
    </row>
    <row r="27" spans="19:21" x14ac:dyDescent="0.35">
      <c r="S27">
        <v>10000</v>
      </c>
    </row>
  </sheetData>
  <conditionalFormatting sqref="L5:M16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7B63185A-F3C6-4559-8CB3-78FF18E319B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6" xr:uid="{F7A839FE-BB7E-4161-A44F-39D71F62B998}">
      <formula1>42370</formula1>
      <formula2>47848</formula2>
    </dataValidation>
    <dataValidation type="custom" allowBlank="1" showInputMessage="1" showErrorMessage="1" error="Enter Valid Date_x000a_" sqref="E5" xr:uid="{EDBF979A-192F-4F40-8E49-89000D70D391}">
      <formula1>ISNUMBER(E5) * (E5&gt;=DATE(2023,10,1)) * (E5&lt;=DATE(2031,12,31)) * (INT(E5)=E5)</formula1>
    </dataValidation>
    <dataValidation type="custom" allowBlank="1" showInputMessage="1" showErrorMessage="1" sqref="E7:E16" xr:uid="{19BCDDB1-7CB1-4C23-AE2D-24D70C3A53BB}">
      <formula1>ISNUMBER(E7) * (E7&gt;=DATE(2023,10,1)) * (E7&lt;=DATE(2031,12,31)) * (INT(E7)=E7)</formula1>
    </dataValidation>
    <dataValidation type="date" allowBlank="1" showInputMessage="1" showErrorMessage="1" sqref="N4" xr:uid="{5E83B72B-AA66-4D29-A8B1-2E520565B180}">
      <formula1>36526</formula1>
      <formula2>47848</formula2>
    </dataValidation>
    <dataValidation type="list" allowBlank="1" showInputMessage="1" showErrorMessage="1" sqref="Q5:Q16" xr:uid="{F191D75F-5843-4E2F-AEFF-E37B1D0A0C1B}">
      <formula1>Type</formula1>
    </dataValidation>
    <dataValidation type="list" allowBlank="1" showInputMessage="1" showErrorMessage="1" sqref="AA5:AA16" xr:uid="{A4C8DE51-936A-41C4-B70A-A9DA7B0F809F}">
      <formula1>"Loan Card,Digital Payment,Cash Receipt,Borrower Written Statement,Deliquent Staff Written Statement,Center Meeting Register,Hand Written Receipt"</formula1>
    </dataValidation>
    <dataValidation allowBlank="1" showErrorMessage="1" sqref="C5 B5:B16" xr:uid="{B3B5B901-87F8-44D4-81D8-3235F5D1E2CE}"/>
    <dataValidation type="date" operator="lessThanOrEqual" allowBlank="1" showInputMessage="1" showErrorMessage="1" errorTitle="Incorrect date Entered" error="Enter in Valid Date Format_x000a_ " promptTitle="Enter Valid Date" sqref="R5:R16" xr:uid="{047FCBE8-E1BA-4DE0-A7DE-EBB9388CB3D9}">
      <formula1>IF(ISNUMBER(DATE(RIGHT(E5,4),MONTH(LEFT(MID(E5,4,3),2)&amp;"1"),LEFT(E5,2))),E5,9^9)</formula1>
    </dataValidation>
  </dataValidations>
  <hyperlinks>
    <hyperlink ref="E3" location="'Fraud Investigation Report'!G5" display="Home" xr:uid="{9E166049-9452-4B99-A02A-EB7A1D46697C}"/>
    <hyperlink ref="V3" location="'Fraud Investigation Report'!G5" display="Home" xr:uid="{96DE737F-3437-4A7B-B761-BC587E16B5B4}"/>
    <hyperlink ref="F3" location="'Loan Outstanding Report'!BG5" display="Loan O/s Report" xr:uid="{9DFD8022-7543-410F-A613-54C3E0503E3E}"/>
    <hyperlink ref="AA3" location="'Loan Outstanding Report'!BG5" display="Loan O/s Report" xr:uid="{0B6819F3-65F1-45CF-80C9-F8239F45F8D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1772-5B3F-4F23-A0E1-6949848128B9}">
  <dimension ref="A1"/>
  <sheetViews>
    <sheetView tabSelected="1" topLeftCell="A14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2025-12-12T09:48:50Z</dcterms:created>
  <dcterms:modified xsi:type="dcterms:W3CDTF">2025-12-12T10:05:10Z</dcterms:modified>
</cp:coreProperties>
</file>