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5593.SSFL\Downloads\"/>
    </mc:Choice>
  </mc:AlternateContent>
  <xr:revisionPtr revIDLastSave="0" documentId="13_ncr:1_{0F43717C-AFCD-42A6-830C-D5807F1085E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<sst xmlns="http://schemas.openxmlformats.org/spreadsheetml/2006/main" count="333" uniqueCount="289">
  <si>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</si>
  <si>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</si>
  <si>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</si>
  <si>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</si>
  <si>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</si>
  <si>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</si>
  <si>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</si>
  <si>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</si>
  <si>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</si>
  <si>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</si>
  <si>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</si>
  <si>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</si>
  <si>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</si>
  <si>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</si>
  <si>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</si>
  <si>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</si>
  <si>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</si>
  <si>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</si>
  <si>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</si>
  <si>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</si>
  <si>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</si>
  <si>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</si>
  <si>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</si>
  <si>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</si>
  <si>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</si>
  <si>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</si>
  <si>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</si>
  <si>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</si>
  <si>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</si>
  <si>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</si>
  <si>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</si>
  <si>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</si>
  <si>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</si>
  <si>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</si>
  <si>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</si>
  <si>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</si>
  <si>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</si>
  <si>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</si>
  <si>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</si>
  <si>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</si>
  <si>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</si>
  <si>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</si>
  <si>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</si>
  <si>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</si>
  <si>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</si>
  <si>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</si>
  <si>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</si>
  <si>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</si>
  <si>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</si>
  <si>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</si>
  <si>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</si>
  <si>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</si>
  <si>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</si>
  <si>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</si>
  <si>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</si>
  <si>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</si>
  <si>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</si>
  <si>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</si>
  <si>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</si>
  <si>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</si>
  <si>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</si>
  <si>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</si>
  <si>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</si>
  <si>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</si>
  <si>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</si>
  <si>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</si>
  <si>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</si>
  <si>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</si>
  <si>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</si>
  <si>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</si>
  <si>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</si>
  <si>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</si>
  <si>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</si>
  <si>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</si>
  <si>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</si>
  <si>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</si>
  <si>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</si>
  <si>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</si>
  <si>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</si>
  <si>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</si>
  <si>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</si>
  <si>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</si>
  <si>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</si>
  <si>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</si>
  <si>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</si>
  <si>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</si>
  <si>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</si>
  <si>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</si>
  <si>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</si>
  <si>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</si>
  <si>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</si>
  <si>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</si>
  <si>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</si>
  <si>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</si>
  <si>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</si>
  <si>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</si>
  <si>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</si>
  <si>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</si>
  <si>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</si>
  <si>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</si>
  <si>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</si>
  <si>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</si>
  <si>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</si>
  <si>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</si>
  <si>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</si>
  <si>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</si>
  <si>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</si>
  <si>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</si>
  <si>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</si>
  <si>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</si>
  <si>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</si>
  <si>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</si>
  <si>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</si>
  <si>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</si>
  <si>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</si>
  <si>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</si>
  <si>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</si>
  <si>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</si>
  <si>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</si>
  <si>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</si>
  <si>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</si>
  <si>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</si>
  <si>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</si>
  <si>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</si>
  <si>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</si>
  <si>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</si>
  <si>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</si>
  <si>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</si>
  <si>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</si>
  <si>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</si>
  <si>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</si>
  <si>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</si>
  <si>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</si>
  <si>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</si>
  <si>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</si>
  <si>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</si>
  <si>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</si>
  <si>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</si>
  <si>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</si>
  <si>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</si>
  <si>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</si>
  <si>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</si>
  <si>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</si>
  <si>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</si>
  <si>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</si>
  <si>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</si>
  <si>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</si>
  <si>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</si>
  <si>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</si>
  <si>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</si>
  <si>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</si>
  <si>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</si>
  <si>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</si>
  <si>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</si>
  <si>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</si>
  <si>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</si>
  <si>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</si>
  <si>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</si>
  <si>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</si>
  <si>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</si>
  <si>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</si>
  <si>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</si>
  <si>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</si>
  <si>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</si>
  <si>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</si>
  <si>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</si>
  <si>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</si>
  <si>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</si>
  <si>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</si>
  <si>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</si>
  <si>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</si>
  <si>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</si>
  <si>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</si>
  <si>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</si>
  <si>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</si>
  <si>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</si>
  <si>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</si>
  <si>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</si>
  <si>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</si>
  <si>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</si>
  <si>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</si>
  <si>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</si>
  <si>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</si>
  <si>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</si>
  <si>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</si>
  <si>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</si>
  <si>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</si>
  <si>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</si>
  <si>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</si>
  <si>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</si>
  <si>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</si>
  <si>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</si>
  <si>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</si>
  <si>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</si>
  <si>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</si>
  <si>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</si>
  <si>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</si>
  <si>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</si>
  <si>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</si>
  <si>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</si>
  <si>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</si>
  <si>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</si>
  <si>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</si>
  <si>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</si>
  <si>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</si>
  <si>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</si>
  <si>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</si>
  <si>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</si>
  <si>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</si>
  <si>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</si>
  <si>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</si>
  <si>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</si>
  <si>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</si>
  <si>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</si>
  <si>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</si>
  <si>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</si>
  <si>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</si>
  <si>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</si>
  <si>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</si>
  <si>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</si>
  <si>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</si>
  <si>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</si>
  <si>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</si>
  <si>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</si>
  <si>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</si>
  <si>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</si>
  <si>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</si>
  <si>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</si>
  <si>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</si>
  <si>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</si>
  <si>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</si>
  <si>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</si>
  <si>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</si>
  <si>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</si>
  <si>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</si>
  <si>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</si>
  <si>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</si>
  <si>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</si>
  <si>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</si>
  <si>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</si>
  <si>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</si>
  <si>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</si>
  <si>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</si>
  <si>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</si>
  <si>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</si>
  <si>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</si>
  <si>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as on 27-Oct-2025</t>
  </si>
  <si>
    <t>Report generation date &amp; time: Monday, October 27, 2025 5:42 PM</t>
  </si>
  <si>
    <t>East</t>
  </si>
  <si>
    <t>Chhattisgarh</t>
  </si>
  <si>
    <t>CH-2</t>
  </si>
  <si>
    <t>Champa</t>
  </si>
  <si>
    <t>CHGL2046</t>
  </si>
  <si>
    <t>Kharsiya</t>
  </si>
  <si>
    <t>Telikot</t>
  </si>
  <si>
    <t>SF0091010</t>
  </si>
  <si>
    <t>Mukesh Kahara</t>
  </si>
  <si>
    <t>146</t>
  </si>
  <si>
    <t>DURGA</t>
  </si>
  <si>
    <t>Chetana</t>
  </si>
  <si>
    <t>SID951374890731</t>
  </si>
  <si>
    <t>OBC</t>
  </si>
  <si>
    <t>HINDU</t>
  </si>
  <si>
    <t>Agriculture &amp; Farming</t>
  </si>
  <si>
    <t>SUMAN DEVI</t>
  </si>
  <si>
    <t>03-Dec-2023</t>
  </si>
  <si>
    <t>06</t>
  </si>
  <si>
    <t>3</t>
  </si>
  <si>
    <t>6.52 Yrs</t>
  </si>
  <si>
    <t>23 Sep 2020</t>
  </si>
  <si>
    <t>&gt; 6 to 10 Years</t>
  </si>
  <si>
    <t>02-Jan-2024</t>
  </si>
  <si>
    <t>01-Oct-2024</t>
  </si>
  <si>
    <t>Open</t>
  </si>
  <si>
    <t>Deepak Kumar Dewangan/SF0075386</t>
  </si>
  <si>
    <t>Narendra Kumar Aashikar</t>
  </si>
  <si>
    <t>SF0085380</t>
  </si>
  <si>
    <t>Loan Officer</t>
  </si>
  <si>
    <t>No Action Taken</t>
  </si>
  <si>
    <t>IA</t>
  </si>
  <si>
    <t>Satyapir Bhoy/SF0027355</t>
  </si>
  <si>
    <t>Sourabh Kumar Jain/SF0010374</t>
  </si>
  <si>
    <t>Deependra Shrivastava/SF0002115</t>
  </si>
  <si>
    <t>Resigned-Exited</t>
  </si>
  <si>
    <t>Completed-Report Submitted</t>
  </si>
  <si>
    <t xml:space="preserve">During the investigation, it was observed that the loan officer Narendra Kumar Aashikar/SF0085380 had embezzled Rs.48810/- from the 01 borrower recovered amount Rs.10080/-, and now a total of Rs.38730/- is yet to be recovered from him.
</t>
  </si>
  <si>
    <t>FN25-26-02683</t>
  </si>
  <si>
    <t>Borrower Suman Devi, LAN-353928660 Paid her Pre-Closure Rs.48810/- on 06-Aug-2024 But LO Narendra Kumar Aashikar/SF0085380 posted only 3 EMI Rs.3360/- on date 06-Aug-24, Rs.3360/- on date 01-Sep-24 &amp; Rs.3360/- 01-Oct-24. Other remaining amount Rs.38730/- pending for recovery.</t>
  </si>
  <si>
    <t>NO VP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</si>
</sst>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CHGL2046</v>
      </c>
      <c r="D5" s="63" t="str">
        <f>IF('Physical Cash at Safe'!D28="Yes", 'Physical Cash at Safe'!B4, 'Borrower Wise Details'!C5)</f>
        <v>Kharsiya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45957</v>
      </c>
      <c r="H5" s="107" t="s">
        <v>279</v>
      </c>
      <c r="I5" s="61">
        <v>45957</v>
      </c>
      <c r="J5" s="74" t="str">
        <f>IF('Physical Cash at Safe'!D28="Yes",'Physical Cash at Safe'!E28,IF('Borrower Wise Details'!D5&lt;&gt;"",'Borrower Wise Details'!D5,""))</f>
        <v>FN25-26-02683</v>
      </c>
      <c r="K5" s="81">
        <v>1</v>
      </c>
      <c r="L5" s="82">
        <v>48810</v>
      </c>
      <c r="M5" s="82">
        <v>10080</v>
      </c>
      <c r="N5" s="82" t="s">
        <v>280</v>
      </c>
      <c r="O5" s="82" t="s">
        <v>281</v>
      </c>
      <c r="P5" s="82" t="s">
        <v>288</v>
      </c>
      <c r="Q5" s="82" t="s">
        <v>282</v>
      </c>
      <c r="R5" s="75" t="str">
        <f>IF('Physical Cash at Safe'!$D$28="Yes", 'Physical Cash at Safe'!$A$28, IF('Borrower Wise Details'!F5&lt;&gt;"", 'Borrower Wise Details'!F5, ""))</f>
        <v>Narendra Kumar Aashikar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SF0085380</v>
      </c>
      <c r="U5" s="77" t="s">
        <v>283</v>
      </c>
      <c r="V5" s="61">
        <v>45575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284</v>
      </c>
      <c r="Z5" s="61">
        <v>45957</v>
      </c>
      <c r="AA5" s="61">
        <v>45957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48810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10080</v>
      </c>
      <c r="AE5" s="126">
        <f>IF(AND(AC5="", AD5=""), "", IF(AD5="", AC5, AC5 - IF(ISNUMBER(AD5), AD5, 0)))</f>
        <v>38730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45957</v>
      </c>
      <c r="AH5" s="70" t="s">
        <v>285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CHGL2046</v>
      </c>
      <c r="C5" s="50" t="str">
        <f>IF('Fraud Investigation Report'!D5="", "", 'Fraud Investigation Report'!D5)</f>
        <v>Kharsiya</v>
      </c>
      <c r="D5" s="68" t="str">
        <f>IF(OR('Fraud Investigation Report'!R5="", 'Fraud Investigation Report'!R5=0), "", 'Fraud Investigation Report'!R5)</f>
        <v>Narendra Kumar Aashikar</v>
      </c>
      <c r="E5" s="68" t="str">
        <f>IF(OR('Fraud Investigation Report'!T5="", 'Fraud Investigation Report'!T5=0), "", 'Fraud Investigation Report'!T5)</f>
        <v>SF0085380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FN25-26-02683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48810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48810</v>
      </c>
      <c r="O5" s="69">
        <f>IF('Fraud Investigation Report'!AD5="", "", 'Fraud Investigation Report'!AD5)</f>
        <v>10080</v>
      </c>
      <c r="P5" s="126">
        <f>IF(AND(N5="", O5=""), "", IF(O5="", N5, N5 - IF(ISNUMBER(O5), O5, 0)))</f>
        <v>38730</v>
      </c>
      <c r="Q5" s="49"/>
      <c r="R5" s="84" t="s">
        <v>278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7.6" x14ac:dyDescent="0.3">
      <c r="A34" s="39" t="s">
        <v>219</v>
      </c>
      <c r="B34" s="38"/>
      <c r="C34" s="39" t="s">
        <v>220</v>
      </c>
      <c r="D34" s="133"/>
      <c r="E34" s="134"/>
    </row>
    <row r="35" spans="1:5" ht="27.6" x14ac:dyDescent="0.3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3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1" zoomScale="90" zoomScaleNormal="90" workbookViewId="0">
      <selection activeCell="U5" sqref="U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CHGL2046</v>
      </c>
      <c r="C5" s="119" t="str">
        <f>IF('Loan Outstanding Report'!$H$5="", "", 'Loan Outstanding Report'!$H$5)</f>
        <v>Kharsiya</v>
      </c>
      <c r="D5" s="41" t="s">
        <v>286</v>
      </c>
      <c r="E5" s="65">
        <v>45957</v>
      </c>
      <c r="F5" s="38" t="s">
        <v>275</v>
      </c>
      <c r="G5" s="49" t="s">
        <v>276</v>
      </c>
      <c r="H5" s="49" t="s">
        <v>277</v>
      </c>
      <c r="I5" s="120">
        <v>146</v>
      </c>
      <c r="J5" s="120" t="s">
        <v>260</v>
      </c>
      <c r="K5" s="120" t="s">
        <v>264</v>
      </c>
      <c r="L5" s="11">
        <v>353928660</v>
      </c>
      <c r="M5" s="65" t="s">
        <v>265</v>
      </c>
      <c r="N5" s="124">
        <v>63000</v>
      </c>
      <c r="O5" s="124">
        <v>3360</v>
      </c>
      <c r="P5" s="121" t="s">
        <v>140</v>
      </c>
      <c r="Q5" s="80">
        <v>45510</v>
      </c>
      <c r="R5" s="124">
        <v>48810</v>
      </c>
      <c r="S5" s="124">
        <v>10080</v>
      </c>
      <c r="T5" s="124">
        <v>0</v>
      </c>
      <c r="U5" s="125">
        <f t="shared" ref="U5" si="0">IF(AND(ISBLANK(R5),ISBLANK(S5),ISBLANK(T5)),"",R5-(S5+T5))</f>
        <v>38730</v>
      </c>
      <c r="V5" s="117" t="s">
        <v>205</v>
      </c>
      <c r="W5" s="122" t="s">
        <v>287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F5" sqref="F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35081</v>
      </c>
      <c r="J5" s="38" t="s">
        <v>254</v>
      </c>
      <c r="K5" s="84">
        <v>35081</v>
      </c>
      <c r="L5" s="84" t="s">
        <v>255</v>
      </c>
      <c r="M5" s="38" t="s">
        <v>256</v>
      </c>
      <c r="N5" s="84">
        <v>52532</v>
      </c>
      <c r="O5" s="84" t="s">
        <v>257</v>
      </c>
      <c r="P5" s="84">
        <v>77383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353928660</v>
      </c>
      <c r="Z5" s="38" t="s">
        <v>264</v>
      </c>
      <c r="AA5" s="108" t="s">
        <v>265</v>
      </c>
      <c r="AB5" s="84">
        <v>63000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3360</v>
      </c>
      <c r="AK5" s="84">
        <v>3360</v>
      </c>
      <c r="AL5" s="108" t="s">
        <v>272</v>
      </c>
      <c r="AM5" s="84">
        <v>22505.32</v>
      </c>
      <c r="AN5" s="112">
        <v>11094.68</v>
      </c>
      <c r="AO5" s="112">
        <v>33600</v>
      </c>
      <c r="AP5" s="112">
        <v>40494.68</v>
      </c>
      <c r="AQ5" s="112">
        <v>6724.32</v>
      </c>
      <c r="AR5" s="112">
        <v>47219</v>
      </c>
      <c r="AS5" s="112">
        <v>33791.65</v>
      </c>
      <c r="AT5" s="112">
        <v>6528.35</v>
      </c>
      <c r="AU5" s="112">
        <v>40320</v>
      </c>
      <c r="AV5" s="84">
        <v>22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/>
      <c r="BF5" s="38">
        <v>0</v>
      </c>
      <c r="BG5" s="84"/>
      <c r="BH5" s="114" t="s">
        <v>274</v>
      </c>
      <c r="BI5" s="38" t="s">
        <v>110</v>
      </c>
      <c r="BJ5" s="85">
        <v>45957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48810</v>
      </c>
      <c r="BQ5" s="117" t="s">
        <v>209</v>
      </c>
      <c r="BR5" s="118" t="s">
        <v>287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Poddar</cp:lastModifiedBy>
  <cp:lastPrinted>2025-05-06T06:37:39Z</cp:lastPrinted>
  <dcterms:created xsi:type="dcterms:W3CDTF">2023-04-07T11:05:50Z</dcterms:created>
  <dcterms:modified xsi:type="dcterms:W3CDTF">2025-10-27T12:42:41Z</dcterms:modified>
</cp:coreProperties>
</file>