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11-Dec-25\Jangareddygudem\"/>
    </mc:Choice>
  </mc:AlternateContent>
  <xr:revisionPtr revIDLastSave="0" documentId="13_ncr:1_{764623B0-25CC-4D6F-95CD-10324EFA2414}" xr6:coauthVersionLast="47" xr6:coauthVersionMax="47" xr10:uidLastSave="{00000000-0000-0000-0000-000000000000}"/>
  <bookViews>
    <workbookView xWindow="-110" yWindow="-110" windowWidth="19420" windowHeight="10300" activeTab="1" xr2:uid="{3FB20D9A-DDA5-447C-A10F-66F2BE7080D7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1" l="1"/>
  <c r="T17" i="1"/>
  <c r="U14" i="1"/>
  <c r="U13" i="1"/>
  <c r="T15" i="1"/>
  <c r="T14" i="1"/>
  <c r="U12" i="1"/>
  <c r="T13" i="1"/>
  <c r="Z8" i="1"/>
  <c r="W9" i="1"/>
  <c r="W6" i="1"/>
  <c r="W7" i="1"/>
  <c r="W8" i="1"/>
  <c r="W5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<sst xmlns="http://schemas.openxmlformats.org/spreadsheetml/2006/main" count="94" uniqueCount="65">
  <si>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</si>
  <si>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</si>
  <si>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</si>
  <si>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</si>
  <si>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</si>
  <si>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</si>
  <si>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</si>
  <si>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</si>
  <si>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</si>
  <si>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</si>
  <si>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</si>
  <si>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</si>
  <si>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</si>
  <si>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</si>
  <si>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</si>
  <si>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</si>
  <si>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</si>
  <si>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</si>
  <si>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</si>
  <si>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</si>
  <si>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</si>
  <si>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</si>
  <si>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</si>
  <si>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</si>
  <si>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</si>
  <si>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</si>
  <si>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</si>
  <si>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</si>
  <si>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AP0139</t>
  </si>
  <si>
    <t>Jangareddygudem</t>
  </si>
  <si>
    <t>FN25-26-02692</t>
  </si>
  <si>
    <t>Satish kumar  Pragada</t>
  </si>
  <si>
    <t>SF0074725</t>
  </si>
  <si>
    <t>Branch Quality Manager</t>
  </si>
  <si>
    <t>661009 C2</t>
  </si>
  <si>
    <t>SSF2561838</t>
  </si>
  <si>
    <t>NEKKALAPUDI CHANDRAMMA</t>
  </si>
  <si>
    <t>17-Feb-2023</t>
  </si>
  <si>
    <t>Collection Amount Misappropriated</t>
  </si>
  <si>
    <t>Cash Receipt</t>
  </si>
  <si>
    <t>Borrower EMI amount Rs.2150/- she (Aug"24&amp;Sep"24)EMI amount Rs.2150*2=4300 paid on 05-Sep-2024.</t>
  </si>
  <si>
    <t>SSF2561839</t>
  </si>
  <si>
    <t>SHIEK KARIMUNNISA</t>
  </si>
  <si>
    <t>580237 C1</t>
  </si>
  <si>
    <t>SSF2380455</t>
  </si>
  <si>
    <t>KANURI LAKSHMI</t>
  </si>
  <si>
    <t>19-Jun-2023</t>
  </si>
  <si>
    <t>701245</t>
  </si>
  <si>
    <t>SID951374242591</t>
  </si>
  <si>
    <t>CHIKATLA MARTHAMMA</t>
  </si>
  <si>
    <t>22-Dec-2022</t>
  </si>
  <si>
    <t>Pre-Closure Amount Misappropriated</t>
  </si>
  <si>
    <t>Borrower her loan preclosed on 31-Jan-2024 Amount Rs.43870/- But LO Feb"24&amp;Mar"24 Rs.4100*2=8200/- entry updated in FIMO.</t>
  </si>
  <si>
    <t>670814 C2</t>
  </si>
  <si>
    <t>SSF4362596</t>
  </si>
  <si>
    <t>NAKKA ANUSHA</t>
  </si>
  <si>
    <t>01-Sep-2023</t>
  </si>
  <si>
    <t>Loan Card</t>
  </si>
  <si>
    <t>Remarks</t>
  </si>
  <si>
    <t>Preclosed</t>
  </si>
  <si>
    <t>Diff</t>
  </si>
  <si>
    <t>CSS Fraud</t>
  </si>
  <si>
    <t>Done</t>
  </si>
  <si>
    <t>Loan Closed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</si>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</sst>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5" fillId="0" borderId="0" xfId="0" applyFont="1" applyAlignment="1" applyProtection="1"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2" fontId="5" fillId="7" borderId="2" xfId="3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/>
    <xf numFmtId="2" fontId="1" fillId="0" borderId="0" xfId="0" applyNumberFormat="1" applyFont="1"/>
    <xf numFmtId="2" fontId="1" fillId="7" borderId="0" xfId="0" applyNumberFormat="1" applyFont="1" applyFill="1"/>
  </cellXfs>
  <cellStyles count="6">
    <cellStyle name="Hyperlink" xfId="1" builtinId="8"/>
    <cellStyle name="Normal" xfId="0" builtinId="0"/>
    <cellStyle name="Normal 18 2 10" xfId="2" xr:uid="{4B618355-78C3-4E23-8F31-5B1265002304}"/>
    <cellStyle name="Normal 2 2" xfId="4" xr:uid="{CBD7E691-80F0-4BAC-BDD7-C692CEB617E8}"/>
    <cellStyle name="Normal 3 19 2" xfId="3" xr:uid="{0CD16863-4D35-427F-AA09-94F3B03B2D5A}"/>
    <cellStyle name="Normal 3 2" xfId="5" xr:uid="{840F543F-D86F-4E0B-9A0F-AA3665DDB064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42C9A0-79E7-F9B6-81D3-ABA93E781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E6F755-534A-36E5-E5D7-6F8B21DF2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14</xdr:col>
      <xdr:colOff>395200</xdr:colOff>
      <xdr:row>84</xdr:row>
      <xdr:rowOff>76250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007C6C4-EA15-2664-0860-490839F51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86485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11-Dec-25\Jangareddygudem\Copy%20of%20Jangareddygudem%20Fraud%20Report.xlsx" TargetMode="External"/><Relationship Id="rId1" Type="http://schemas.openxmlformats.org/officeDocument/2006/relationships/externalLinkPath" Target="Copy%20of%20Jangareddygudem%20Fraud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E26E-EAB1-4902-A8DB-0D5B940AEE3E}">
  <dimension ref="A1:AB17"/>
  <sheetViews>
    <sheetView topLeftCell="J1" workbookViewId="0">
      <selection activeCell="U17" sqref="U17"/>
    </sheetView>
  </sheetViews>
  <sheetFormatPr defaultRowHeight="14.5" x14ac:dyDescent="0.35"/>
  <cols>
    <col min="1" max="1" width="11.453125" customWidth="1"/>
    <col min="2" max="2" width="10.6328125" bestFit="1" customWidth="1"/>
    <col min="3" max="3" width="14" bestFit="1" customWidth="1"/>
    <col min="4" max="4" width="12.1796875" bestFit="1" customWidth="1"/>
    <col min="5" max="5" width="11.6328125" bestFit="1" customWidth="1"/>
    <col min="6" max="6" width="17.17968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4.36328125" bestFit="1" customWidth="1"/>
    <col min="11" max="11" width="23.17968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8.08984375" bestFit="1" customWidth="1"/>
    <col min="18" max="18" width="14.36328125" hidden="1" customWidth="1"/>
    <col min="19" max="19" width="14.453125" bestFit="1" customWidth="1"/>
    <col min="20" max="20" width="13" customWidth="1"/>
    <col min="21" max="21" width="11.453125" customWidth="1"/>
    <col min="22" max="22" width="15.1796875" bestFit="1" customWidth="1"/>
    <col min="23" max="26" width="15.1796875" customWidth="1"/>
    <col min="27" max="27" width="18.36328125" bestFit="1" customWidth="1"/>
    <col min="28" max="28" width="96.36328125" bestFit="1" customWidth="1"/>
  </cols>
  <sheetData>
    <row r="1" spans="1:28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/>
      <c r="AA3" s="3" t="s">
        <v>4</v>
      </c>
      <c r="AB3" s="9"/>
    </row>
    <row r="4" spans="1:28" s="24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6"/>
      <c r="X4" s="26" t="s">
        <v>58</v>
      </c>
      <c r="Y4" s="26" t="s">
        <v>59</v>
      </c>
      <c r="Z4" s="26" t="s">
        <v>60</v>
      </c>
      <c r="AA4" s="5" t="s">
        <v>26</v>
      </c>
      <c r="AB4" s="5" t="s">
        <v>27</v>
      </c>
    </row>
    <row r="5" spans="1:28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45961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350647915</v>
      </c>
      <c r="M5" s="18"/>
      <c r="N5" s="15" t="s">
        <v>37</v>
      </c>
      <c r="O5" s="19">
        <v>31514</v>
      </c>
      <c r="P5" s="19">
        <v>2150</v>
      </c>
      <c r="Q5" s="20" t="s">
        <v>38</v>
      </c>
      <c r="R5" s="21">
        <v>45540</v>
      </c>
      <c r="S5" s="19">
        <v>4300</v>
      </c>
      <c r="T5" s="19">
        <v>0</v>
      </c>
      <c r="U5" s="19">
        <v>0</v>
      </c>
      <c r="V5" s="25">
        <v>4300</v>
      </c>
      <c r="W5" s="25">
        <f>V5</f>
        <v>4300</v>
      </c>
      <c r="X5" s="27" t="s">
        <v>61</v>
      </c>
      <c r="Y5" s="25"/>
      <c r="Z5" s="25"/>
      <c r="AA5" s="8" t="s">
        <v>39</v>
      </c>
      <c r="AB5" s="22" t="s">
        <v>40</v>
      </c>
    </row>
    <row r="6" spans="1:28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FN25-26-02692</v>
      </c>
      <c r="E6" s="15">
        <v>45961</v>
      </c>
      <c r="F6" s="8" t="str">
        <f>IF(J6&lt;&gt;"", $F$5, "")</f>
        <v>Satish kumar  Pragada</v>
      </c>
      <c r="G6" s="16" t="str">
        <f>IF(J6&lt;&gt;"", $G$5, "")</f>
        <v>SF0074725</v>
      </c>
      <c r="H6" s="16" t="str">
        <f>IF(J6&lt;&gt;"", $H$5, "")</f>
        <v>Branch Quality Manager</v>
      </c>
      <c r="I6" s="17" t="s">
        <v>34</v>
      </c>
      <c r="J6" s="17" t="s">
        <v>41</v>
      </c>
      <c r="K6" s="17" t="s">
        <v>42</v>
      </c>
      <c r="L6" s="23">
        <v>350647916</v>
      </c>
      <c r="M6" s="23"/>
      <c r="N6" s="18" t="s">
        <v>37</v>
      </c>
      <c r="O6" s="19">
        <v>31514</v>
      </c>
      <c r="P6" s="19">
        <v>2150</v>
      </c>
      <c r="Q6" s="20" t="s">
        <v>38</v>
      </c>
      <c r="R6" s="21">
        <v>45540</v>
      </c>
      <c r="S6" s="19">
        <v>4300</v>
      </c>
      <c r="T6" s="19">
        <v>0</v>
      </c>
      <c r="U6" s="19">
        <v>0</v>
      </c>
      <c r="V6" s="25">
        <v>4300</v>
      </c>
      <c r="W6" s="25">
        <f t="shared" ref="W6:W8" si="0">V6</f>
        <v>4300</v>
      </c>
      <c r="X6" s="25" t="s">
        <v>62</v>
      </c>
      <c r="Y6" s="25"/>
      <c r="Z6" s="25"/>
      <c r="AA6" s="8" t="s">
        <v>39</v>
      </c>
      <c r="AB6" s="22" t="s">
        <v>40</v>
      </c>
    </row>
    <row r="7" spans="1:28" x14ac:dyDescent="0.35">
      <c r="A7" s="7">
        <v>3</v>
      </c>
      <c r="B7" s="12" t="s">
        <v>28</v>
      </c>
      <c r="C7" s="13" t="s">
        <v>29</v>
      </c>
      <c r="D7" s="14" t="str">
        <f t="shared" ref="D7:D10" si="1">IF(J7&lt;&gt;"", $D$5, "")</f>
        <v>FN25-26-02692</v>
      </c>
      <c r="E7" s="15">
        <v>45961</v>
      </c>
      <c r="F7" s="8" t="str">
        <f>IF(J7&lt;&gt;"", $F$5, "")</f>
        <v>Satish kumar  Pragada</v>
      </c>
      <c r="G7" s="16" t="str">
        <f>IF(J7&lt;&gt;"", $G$5, "")</f>
        <v>SF0074725</v>
      </c>
      <c r="H7" s="16" t="str">
        <f>IF(J7&lt;&gt;"", $H$5, "")</f>
        <v>Branch Quality Manager</v>
      </c>
      <c r="I7" s="17" t="s">
        <v>43</v>
      </c>
      <c r="J7" s="17" t="s">
        <v>44</v>
      </c>
      <c r="K7" s="17" t="s">
        <v>45</v>
      </c>
      <c r="L7" s="18">
        <v>351807242</v>
      </c>
      <c r="M7" s="18"/>
      <c r="N7" s="15" t="s">
        <v>46</v>
      </c>
      <c r="O7" s="19">
        <v>30000</v>
      </c>
      <c r="P7" s="19">
        <v>2020</v>
      </c>
      <c r="Q7" s="20" t="s">
        <v>38</v>
      </c>
      <c r="R7" s="21">
        <v>45818</v>
      </c>
      <c r="S7" s="19">
        <v>2000</v>
      </c>
      <c r="T7" s="19">
        <v>0</v>
      </c>
      <c r="U7" s="19">
        <v>0</v>
      </c>
      <c r="V7" s="25">
        <v>2000</v>
      </c>
      <c r="W7" s="25">
        <f t="shared" si="0"/>
        <v>2000</v>
      </c>
      <c r="X7" s="25" t="s">
        <v>62</v>
      </c>
      <c r="Y7" s="25"/>
      <c r="Z7" s="25"/>
      <c r="AA7" s="8" t="s">
        <v>39</v>
      </c>
      <c r="AB7" s="22"/>
    </row>
    <row r="8" spans="1:28" x14ac:dyDescent="0.35">
      <c r="A8" s="7">
        <v>4</v>
      </c>
      <c r="B8" s="12" t="s">
        <v>28</v>
      </c>
      <c r="C8" s="13" t="s">
        <v>29</v>
      </c>
      <c r="D8" s="14" t="str">
        <f t="shared" si="1"/>
        <v>FN25-26-02692</v>
      </c>
      <c r="E8" s="15">
        <v>45966</v>
      </c>
      <c r="F8" s="8" t="str">
        <f t="shared" ref="F8:F10" si="2">IF(J8&lt;&gt;"", $F$5, "")</f>
        <v>Satish kumar  Pragada</v>
      </c>
      <c r="G8" s="16" t="str">
        <f t="shared" ref="G8:G10" si="3">IF(J8&lt;&gt;"", $G$5, "")</f>
        <v>SF0074725</v>
      </c>
      <c r="H8" s="16" t="str">
        <f t="shared" ref="H8:H10" si="4">IF(J8&lt;&gt;"", $H$5, "")</f>
        <v>Branch Quality Manager</v>
      </c>
      <c r="I8" s="17" t="s">
        <v>47</v>
      </c>
      <c r="J8" s="17" t="s">
        <v>48</v>
      </c>
      <c r="K8" s="17" t="s">
        <v>49</v>
      </c>
      <c r="L8" s="18">
        <v>349957073</v>
      </c>
      <c r="M8" s="18"/>
      <c r="N8" s="15" t="s">
        <v>50</v>
      </c>
      <c r="O8" s="19">
        <v>76397</v>
      </c>
      <c r="P8" s="19">
        <v>4100</v>
      </c>
      <c r="Q8" s="20" t="s">
        <v>51</v>
      </c>
      <c r="R8" s="21">
        <v>45322</v>
      </c>
      <c r="S8" s="19">
        <v>43870</v>
      </c>
      <c r="T8" s="19">
        <v>8200</v>
      </c>
      <c r="U8" s="19">
        <v>0</v>
      </c>
      <c r="V8" s="25">
        <v>35670</v>
      </c>
      <c r="W8" s="25">
        <f t="shared" si="0"/>
        <v>35670</v>
      </c>
      <c r="X8" s="25" t="s">
        <v>59</v>
      </c>
      <c r="Y8" s="25">
        <v>41000</v>
      </c>
      <c r="Z8" s="25">
        <f>W8-Y8</f>
        <v>-5330</v>
      </c>
      <c r="AA8" s="8" t="s">
        <v>39</v>
      </c>
      <c r="AB8" s="22" t="s">
        <v>52</v>
      </c>
    </row>
    <row r="9" spans="1:28" x14ac:dyDescent="0.35">
      <c r="A9" s="7">
        <v>5</v>
      </c>
      <c r="B9" s="12" t="s">
        <v>28</v>
      </c>
      <c r="C9" s="13" t="s">
        <v>29</v>
      </c>
      <c r="D9" s="14" t="str">
        <f t="shared" si="1"/>
        <v>FN25-26-02692</v>
      </c>
      <c r="E9" s="15">
        <v>45966</v>
      </c>
      <c r="F9" s="8" t="str">
        <f t="shared" si="2"/>
        <v>Satish kumar  Pragada</v>
      </c>
      <c r="G9" s="16" t="str">
        <f t="shared" si="3"/>
        <v>SF0074725</v>
      </c>
      <c r="H9" s="16" t="str">
        <f t="shared" si="4"/>
        <v>Branch Quality Manager</v>
      </c>
      <c r="I9" s="17" t="s">
        <v>53</v>
      </c>
      <c r="J9" s="17" t="s">
        <v>54</v>
      </c>
      <c r="K9" s="17" t="s">
        <v>55</v>
      </c>
      <c r="L9" s="18">
        <v>352620974</v>
      </c>
      <c r="M9" s="18"/>
      <c r="N9" s="15" t="s">
        <v>56</v>
      </c>
      <c r="O9" s="19">
        <v>42000</v>
      </c>
      <c r="P9" s="19">
        <v>2240</v>
      </c>
      <c r="Q9" s="20" t="s">
        <v>38</v>
      </c>
      <c r="R9" s="21">
        <v>45574</v>
      </c>
      <c r="S9" s="19">
        <v>2240</v>
      </c>
      <c r="T9" s="19">
        <v>0</v>
      </c>
      <c r="U9" s="19">
        <v>0</v>
      </c>
      <c r="V9" s="25">
        <v>2240</v>
      </c>
      <c r="W9" s="25">
        <f>V9+V10</f>
        <v>4480</v>
      </c>
      <c r="X9" s="27" t="s">
        <v>63</v>
      </c>
      <c r="Y9" s="25"/>
      <c r="Z9" s="25"/>
      <c r="AA9" s="8" t="s">
        <v>57</v>
      </c>
      <c r="AB9" s="22"/>
    </row>
    <row r="10" spans="1:28" x14ac:dyDescent="0.35">
      <c r="A10" s="7">
        <v>6</v>
      </c>
      <c r="B10" s="12" t="s">
        <v>28</v>
      </c>
      <c r="C10" s="13" t="s">
        <v>29</v>
      </c>
      <c r="D10" s="14" t="str">
        <f t="shared" si="1"/>
        <v>FN25-26-02692</v>
      </c>
      <c r="E10" s="15">
        <v>45966</v>
      </c>
      <c r="F10" s="8" t="str">
        <f t="shared" si="2"/>
        <v>Satish kumar  Pragada</v>
      </c>
      <c r="G10" s="16" t="str">
        <f t="shared" si="3"/>
        <v>SF0074725</v>
      </c>
      <c r="H10" s="16" t="str">
        <f t="shared" si="4"/>
        <v>Branch Quality Manager</v>
      </c>
      <c r="I10" s="17" t="s">
        <v>53</v>
      </c>
      <c r="J10" s="17" t="s">
        <v>54</v>
      </c>
      <c r="K10" s="17" t="s">
        <v>55</v>
      </c>
      <c r="L10" s="18">
        <v>352620974</v>
      </c>
      <c r="M10" s="18"/>
      <c r="N10" s="15" t="s">
        <v>56</v>
      </c>
      <c r="O10" s="19">
        <v>42000</v>
      </c>
      <c r="P10" s="19">
        <v>2240</v>
      </c>
      <c r="Q10" s="20" t="s">
        <v>38</v>
      </c>
      <c r="R10" s="21">
        <v>45605</v>
      </c>
      <c r="S10" s="19">
        <v>2240</v>
      </c>
      <c r="T10" s="19">
        <v>0</v>
      </c>
      <c r="U10" s="19">
        <v>0</v>
      </c>
      <c r="V10" s="25">
        <v>2240</v>
      </c>
      <c r="W10" s="25">
        <v>0</v>
      </c>
      <c r="X10" s="25">
        <v>0</v>
      </c>
      <c r="Y10" s="25"/>
      <c r="Z10" s="25"/>
      <c r="AA10" s="8" t="s">
        <v>57</v>
      </c>
      <c r="AB10" s="22"/>
    </row>
    <row r="12" spans="1:28" x14ac:dyDescent="0.35">
      <c r="T12" s="28"/>
      <c r="U12" s="28">
        <f>SUM(S4:S10)</f>
        <v>58950</v>
      </c>
    </row>
    <row r="13" spans="1:28" x14ac:dyDescent="0.35">
      <c r="S13" s="28" t="s">
        <v>64</v>
      </c>
      <c r="T13" s="28">
        <f>SUM(S13:S16)</f>
        <v>47300</v>
      </c>
      <c r="U13" s="29">
        <f>U12-W9</f>
        <v>54470</v>
      </c>
    </row>
    <row r="14" spans="1:28" x14ac:dyDescent="0.35">
      <c r="S14">
        <v>41000</v>
      </c>
      <c r="T14" s="28">
        <f>SUM(T4:T10)</f>
        <v>8200</v>
      </c>
      <c r="U14" s="29">
        <f>-Z8</f>
        <v>5330</v>
      </c>
    </row>
    <row r="15" spans="1:28" x14ac:dyDescent="0.35">
      <c r="S15">
        <v>4300</v>
      </c>
      <c r="T15" s="30">
        <f>W5</f>
        <v>4300</v>
      </c>
      <c r="U15" s="28"/>
    </row>
    <row r="16" spans="1:28" x14ac:dyDescent="0.35">
      <c r="S16">
        <v>2000</v>
      </c>
      <c r="T16" s="28"/>
      <c r="U16" s="28"/>
    </row>
    <row r="17" spans="20:21" x14ac:dyDescent="0.35">
      <c r="T17" s="28">
        <f>SUM(T13:T15)</f>
        <v>59800</v>
      </c>
      <c r="U17" s="28">
        <f>SUM(U13:U15)</f>
        <v>59800</v>
      </c>
    </row>
  </sheetData>
  <conditionalFormatting sqref="L7:M10 N6 L5:M5">
    <cfRule type="duplicateValues" dxfId="1" priority="3" stopIfTrue="1"/>
  </conditionalFormatting>
  <conditionalFormatting sqref="L1:L1048576">
    <cfRule type="duplicateValues" dxfId="0" priority="1"/>
  </conditionalFormatting>
  <dataValidations count="9">
    <dataValidation type="custom" allowBlank="1" showInputMessage="1" showErrorMessage="1" error="Enter Valid date_x000a_" sqref="E6" xr:uid="{CFCD3AB9-A954-47F1-A01E-B4D105113257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10" xr:uid="{0871ACF6-75EF-4F21-8103-6C0C74662485}">
      <formula1>42370</formula1>
      <formula2>47848</formula2>
    </dataValidation>
    <dataValidation type="custom" allowBlank="1" showInputMessage="1" showErrorMessage="1" error="Enter Valid Date_x000a_" sqref="E5" xr:uid="{307BE465-0898-4D88-A531-0A0C0131F81E}">
      <formula1>ISNUMBER(E5) * (E5&gt;=DATE(2023,10,1)) * (E5&lt;=DATE(2031,12,31)) * (INT(E5)=E5)</formula1>
    </dataValidation>
    <dataValidation type="custom" allowBlank="1" showInputMessage="1" showErrorMessage="1" sqref="E7:E10" xr:uid="{679F0709-A081-4F80-BD9A-67BEF3D63593}">
      <formula1>ISNUMBER(E7) * (E7&gt;=DATE(2023,10,1)) * (E7&lt;=DATE(2031,12,31)) * (INT(E7)=E7)</formula1>
    </dataValidation>
    <dataValidation type="date" allowBlank="1" showInputMessage="1" showErrorMessage="1" sqref="N4" xr:uid="{EB9A7B2F-FC41-4494-8E61-A3D6B225AEF6}">
      <formula1>36526</formula1>
      <formula2>47848</formula2>
    </dataValidation>
    <dataValidation type="list" allowBlank="1" showInputMessage="1" showErrorMessage="1" sqref="Q5:Q10" xr:uid="{3650DC80-3ECB-4DFC-B560-167EC9AD5000}">
      <formula1>Type</formula1>
    </dataValidation>
    <dataValidation type="list" allowBlank="1" showInputMessage="1" showErrorMessage="1" sqref="AA5:AA10" xr:uid="{0F527A25-F9D6-4CEA-8B6E-5CAF2FB3818B}">
      <formula1>"Loan Card,Digital Payment,Cash Receipt,Borrower Written Statement,Deliquent Staff Written Statement,Center Meeting Register,Hand Written Receipt"</formula1>
    </dataValidation>
    <dataValidation allowBlank="1" showErrorMessage="1" sqref="C5 B5:B10" xr:uid="{5E860355-947A-4340-8743-B09B103D00C6}"/>
    <dataValidation type="date" operator="lessThanOrEqual" allowBlank="1" showInputMessage="1" showErrorMessage="1" errorTitle="Incorrect date Entered" error="Enter in Valid Date Format_x000a_ " promptTitle="Enter Valid Date" sqref="R5:R10" xr:uid="{582F23F2-4AB1-4A69-B936-C634538BE65A}">
      <formula1>IF(ISNUMBER(DATE(RIGHT(E5,4),MONTH(LEFT(MID(E5,4,3),2)&amp;"1"),LEFT(E5,2))),E5,9^9)</formula1>
    </dataValidation>
  </dataValidations>
  <hyperlinks>
    <hyperlink ref="E3" location="'Fraud Investigation Report'!G5" display="Home" xr:uid="{B4EA9F4D-347D-41BF-AF17-99D2B3E3E422}"/>
    <hyperlink ref="V3" location="'Fraud Investigation Report'!G5" display="Home" xr:uid="{0DEF770E-E98A-4B51-9ADC-CEC907854386}"/>
    <hyperlink ref="F3" location="'Loan Outstanding Report'!BG5" display="Loan O/s Report" xr:uid="{339084CA-44AE-4C4B-9B4F-76636615A194}"/>
    <hyperlink ref="AA3" location="'Loan Outstanding Report'!BG5" display="Loan O/s Report" xr:uid="{13D7DE13-7482-46C9-91C5-EC81050A8E3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66DD-19D1-478A-9B4A-B92D6E8D125F}">
  <dimension ref="A1"/>
  <sheetViews>
    <sheetView tabSelected="1" topLeftCell="A43" workbookViewId="0">
      <selection activeCell="B60" sqref="B60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2025-12-11T06:59:54Z</dcterms:created>
  <dcterms:modified xsi:type="dcterms:W3CDTF">2025-12-11T07:10:56Z</dcterms:modified>
</cp:coreProperties>
</file>