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F0070132\Music\My Working File\Pavithra\F25-26\_Fraud\DEC\5-Dec-25\Ramadurga\"/>
    </mc:Choice>
  </mc:AlternateContent>
  <xr:revisionPtr revIDLastSave="0" documentId="13_ncr:1_{D7D1B5A0-6434-4346-9079-876770CE8F7F}" xr6:coauthVersionLast="47" xr6:coauthVersionMax="47" xr10:uidLastSave="{00000000-0000-0000-0000-000000000000}"/>
  <bookViews>
    <workbookView xWindow="-110" yWindow="-110" windowWidth="19420" windowHeight="10300" activeTab="1" xr2:uid="{34B20EB3-CF4C-41AD-9187-BD51AE06D844}"/>
  </bookViews>
  <sheets>
    <sheet name="Sheet1" sheetId="1" r:id="rId1"/>
    <sheet name="Sheet2" sheetId="2" r:id="rId2"/>
  </sheets>
  <externalReferences>
    <externalReference r:id="rId3"/>
  </externalReferences>
  <definedNames>
    <definedName name="_xlnm._FilterDatabase" localSheetId="0" hidden="1">Sheet1!$A$4:$AB$14</definedName>
    <definedName name="Type">'[1]Backup sheet'!$A$2:$A$6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T21" i="1"/>
  <c r="T19" i="1"/>
  <c r="U18" i="1"/>
  <c r="T18" i="1"/>
  <c r="U17" i="1"/>
  <c r="T17" i="1"/>
  <c r="H6" i="1"/>
  <c r="H7" i="1"/>
  <c r="H8" i="1"/>
  <c r="H9" i="1"/>
  <c r="H10" i="1"/>
  <c r="H11" i="1"/>
  <c r="H12" i="1"/>
  <c r="H13" i="1"/>
  <c r="H14" i="1"/>
  <c r="W7" i="1"/>
  <c r="Z6" i="1"/>
  <c r="Z5" i="1"/>
  <c r="W6" i="1"/>
  <c r="W5" i="1"/>
  <c r="G14" i="1"/>
  <c r="F14" i="1"/>
  <c r="D14" i="1"/>
  <c r="G13" i="1"/>
  <c r="F13" i="1"/>
  <c r="D13" i="1"/>
  <c r="G12" i="1"/>
  <c r="F12" i="1"/>
  <c r="D12" i="1"/>
  <c r="G11" i="1"/>
  <c r="F11" i="1"/>
  <c r="D11" i="1"/>
  <c r="G10" i="1"/>
  <c r="F10" i="1"/>
  <c r="D10" i="1"/>
  <c r="G9" i="1"/>
  <c r="F9" i="1"/>
  <c r="D9" i="1"/>
  <c r="G8" i="1"/>
  <c r="F8" i="1"/>
  <c r="D8" i="1"/>
  <c r="G7" i="1"/>
  <c r="F7" i="1"/>
  <c r="D7" i="1"/>
  <c r="G6" i="1"/>
  <c r="F6" i="1"/>
  <c r="D6" i="1"/>
</calcChain>
</file>

<file path=xl/sharedStrings.xml><?xml version="1.0" encoding="utf-8"?>
<sst xmlns="http://schemas.openxmlformats.org/spreadsheetml/2006/main" count="121" uniqueCount="60">
  <si>
    <t>Spandana Sphoorty Financial Limited</t>
  </si>
  <si>
    <t>Internal Audit Department</t>
  </si>
  <si>
    <t>Borrower Wise Details Ver 1.4</t>
  </si>
  <si>
    <t>Home</t>
  </si>
  <si>
    <t>Loan O/s Report</t>
  </si>
  <si>
    <t>Sr. No.</t>
  </si>
  <si>
    <r>
      <t>Branch Code
(</t>
    </r>
    <r>
      <rPr>
        <b/>
        <sz val="10"/>
        <color rgb="FFFF0000"/>
        <rFont val="Aptos Narrow"/>
        <family val="2"/>
        <scheme val="minor"/>
      </rPr>
      <t>Formula</t>
    </r>
    <r>
      <rPr>
        <b/>
        <sz val="10"/>
        <color theme="1"/>
        <rFont val="Aptos Narrow"/>
        <family val="2"/>
        <scheme val="minor"/>
      </rPr>
      <t>)</t>
    </r>
  </si>
  <si>
    <r>
      <t>Branch Name
(</t>
    </r>
    <r>
      <rPr>
        <b/>
        <sz val="10"/>
        <color rgb="FFFF0000"/>
        <rFont val="Aptos Narrow"/>
        <family val="2"/>
        <scheme val="minor"/>
      </rPr>
      <t>Formula</t>
    </r>
    <r>
      <rPr>
        <b/>
        <sz val="10"/>
        <color theme="1"/>
        <rFont val="Aptos Narrow"/>
        <family val="2"/>
        <scheme val="minor"/>
      </rPr>
      <t>)</t>
    </r>
  </si>
  <si>
    <r>
      <t>Complaint No.
(</t>
    </r>
    <r>
      <rPr>
        <b/>
        <sz val="10"/>
        <color rgb="FFFF0000"/>
        <rFont val="Aptos Narrow"/>
        <family val="2"/>
        <scheme val="minor"/>
      </rPr>
      <t>Formula from 2 row</t>
    </r>
    <r>
      <rPr>
        <b/>
        <sz val="10"/>
        <color theme="1"/>
        <rFont val="Aptos Narrow"/>
        <family val="2"/>
        <scheme val="minor"/>
      </rPr>
      <t>)</t>
    </r>
  </si>
  <si>
    <r>
      <t>Date of IA Visit
(</t>
    </r>
    <r>
      <rPr>
        <b/>
        <sz val="10"/>
        <color rgb="FFFF0000"/>
        <rFont val="Aptos Narrow"/>
        <family val="2"/>
        <scheme val="minor"/>
      </rPr>
      <t>DD/MMM/YY</t>
    </r>
    <r>
      <rPr>
        <b/>
        <sz val="10"/>
        <color theme="1"/>
        <rFont val="Aptos Narrow"/>
        <family val="2"/>
        <scheme val="minor"/>
      </rPr>
      <t>)</t>
    </r>
  </si>
  <si>
    <r>
      <t xml:space="preserve">Fradulent Staff Name
</t>
    </r>
    <r>
      <rPr>
        <b/>
        <sz val="10"/>
        <color rgb="FFFF0000"/>
        <rFont val="Aptos Narrow"/>
        <family val="2"/>
        <scheme val="minor"/>
      </rPr>
      <t>(Formula from 2 row</t>
    </r>
    <r>
      <rPr>
        <b/>
        <sz val="10"/>
        <color theme="1"/>
        <rFont val="Aptos Narrow"/>
        <family val="2"/>
        <scheme val="minor"/>
      </rPr>
      <t>)</t>
    </r>
  </si>
  <si>
    <r>
      <t>Fradulent Staff Emp. ID
(</t>
    </r>
    <r>
      <rPr>
        <b/>
        <sz val="10"/>
        <color rgb="FFFF0000"/>
        <rFont val="Aptos Narrow"/>
        <family val="2"/>
        <scheme val="minor"/>
      </rPr>
      <t>Formula from 2 row</t>
    </r>
    <r>
      <rPr>
        <b/>
        <sz val="10"/>
        <color theme="1"/>
        <rFont val="Aptos Narrow"/>
        <family val="2"/>
        <scheme val="minor"/>
      </rPr>
      <t>)</t>
    </r>
  </si>
  <si>
    <t>Center Number</t>
  </si>
  <si>
    <t>Customer ID</t>
  </si>
  <si>
    <t>Borrower Name</t>
  </si>
  <si>
    <t>Loan ID</t>
  </si>
  <si>
    <r>
      <t>Date of Disbursement as per FIMO
(</t>
    </r>
    <r>
      <rPr>
        <b/>
        <sz val="10"/>
        <color rgb="FFFF0000"/>
        <rFont val="Aptos Narrow"/>
        <family val="2"/>
        <scheme val="minor"/>
      </rPr>
      <t>DD/MM/YY</t>
    </r>
    <r>
      <rPr>
        <b/>
        <sz val="10"/>
        <color theme="1"/>
        <rFont val="Aptos Narrow"/>
        <family val="2"/>
        <scheme val="minor"/>
      </rPr>
      <t>)</t>
    </r>
  </si>
  <si>
    <t>Disbursed Amount as per FIMO</t>
  </si>
  <si>
    <t>Installment Amount as per FIMO</t>
  </si>
  <si>
    <r>
      <t>Type of Amount Collected
(</t>
    </r>
    <r>
      <rPr>
        <b/>
        <sz val="10"/>
        <color rgb="FFFF0000"/>
        <rFont val="Aptos Narrow"/>
        <family val="2"/>
        <scheme val="minor"/>
      </rPr>
      <t>Drop Down</t>
    </r>
    <r>
      <rPr>
        <b/>
        <sz val="10"/>
        <color theme="1"/>
        <rFont val="Aptos Narrow"/>
        <family val="2"/>
        <scheme val="minor"/>
      </rPr>
      <t>)</t>
    </r>
  </si>
  <si>
    <r>
      <t>Date of Collection
(</t>
    </r>
    <r>
      <rPr>
        <b/>
        <sz val="10"/>
        <color rgb="FFFF0000"/>
        <rFont val="Aptos Narrow"/>
        <family val="2"/>
        <scheme val="minor"/>
      </rPr>
      <t>DD/MM/YY</t>
    </r>
    <r>
      <rPr>
        <b/>
        <sz val="10"/>
        <color theme="1"/>
        <rFont val="Aptos Narrow"/>
        <family val="2"/>
        <scheme val="minor"/>
      </rPr>
      <t>)</t>
    </r>
  </si>
  <si>
    <r>
      <t>Amount Collected
(</t>
    </r>
    <r>
      <rPr>
        <b/>
        <sz val="10"/>
        <color rgb="FFFF0000"/>
        <rFont val="Aptos Narrow"/>
        <family val="2"/>
        <scheme val="minor"/>
      </rPr>
      <t>Gross Fraud</t>
    </r>
    <r>
      <rPr>
        <b/>
        <sz val="10"/>
        <color theme="1"/>
        <rFont val="Aptos Narrow"/>
        <family val="2"/>
        <scheme val="minor"/>
      </rPr>
      <t>)</t>
    </r>
  </si>
  <si>
    <t>Amount Recovered &amp; Accounted in FIMO</t>
  </si>
  <si>
    <r>
      <t>Amount Recovered But "</t>
    </r>
    <r>
      <rPr>
        <b/>
        <sz val="10"/>
        <color rgb="FFFF0000"/>
        <rFont val="Aptos Narrow"/>
        <family val="2"/>
        <scheme val="minor"/>
      </rPr>
      <t>Not</t>
    </r>
    <r>
      <rPr>
        <b/>
        <sz val="10"/>
        <color theme="1"/>
        <rFont val="Aptos Narrow"/>
        <family val="2"/>
        <scheme val="minor"/>
      </rPr>
      <t>" Accounted in FIMO</t>
    </r>
  </si>
  <si>
    <r>
      <t>Difference Amount
(</t>
    </r>
    <r>
      <rPr>
        <b/>
        <sz val="10"/>
        <color rgb="FFFF0000"/>
        <rFont val="Aptos Narrow"/>
        <family val="2"/>
        <scheme val="minor"/>
      </rPr>
      <t>Net Fraud</t>
    </r>
    <r>
      <rPr>
        <b/>
        <sz val="10"/>
        <color theme="1"/>
        <rFont val="Aptos Narrow"/>
        <family val="2"/>
        <scheme val="minor"/>
      </rPr>
      <t>)
(</t>
    </r>
    <r>
      <rPr>
        <b/>
        <sz val="10"/>
        <color rgb="FFFF0000"/>
        <rFont val="Aptos Narrow"/>
        <family val="2"/>
        <scheme val="minor"/>
      </rPr>
      <t>Formula</t>
    </r>
    <r>
      <rPr>
        <b/>
        <sz val="10"/>
        <color theme="1"/>
        <rFont val="Aptos Narrow"/>
        <family val="2"/>
        <scheme val="minor"/>
      </rPr>
      <t>)</t>
    </r>
  </si>
  <si>
    <t>Availability of Evidence</t>
  </si>
  <si>
    <r>
      <t>Remarks
(</t>
    </r>
    <r>
      <rPr>
        <b/>
        <sz val="10"/>
        <color rgb="FFFF0000"/>
        <rFont val="Aptos Narrow"/>
        <family val="2"/>
        <scheme val="minor"/>
      </rPr>
      <t>If Applicable</t>
    </r>
    <r>
      <rPr>
        <b/>
        <sz val="10"/>
        <color theme="1"/>
        <rFont val="Aptos Narrow"/>
        <family val="2"/>
        <scheme val="minor"/>
      </rPr>
      <t>)</t>
    </r>
  </si>
  <si>
    <t>KAGL0678</t>
  </si>
  <si>
    <t>Ramadurga</t>
  </si>
  <si>
    <t>FN25-26-02706</t>
  </si>
  <si>
    <t>Yallappa Muttanna Nargund</t>
  </si>
  <si>
    <t>SF0089711</t>
  </si>
  <si>
    <t>Credit Assistant</t>
  </si>
  <si>
    <t>SSF5018259</t>
  </si>
  <si>
    <t>BANUBI NARAGUNDA</t>
  </si>
  <si>
    <t>06-Dec-2023</t>
  </si>
  <si>
    <t>Advance Collection Amount Misappropriated</t>
  </si>
  <si>
    <t>Digital Payment</t>
  </si>
  <si>
    <t>CA Yallappa Muttanna Nargund was collected the advance collection from the borrower through digital payment on 04-09-2024 of Rs. 14,780/-(BANUBI NARAGUNDA-353957564 Rs. 6,550/- &amp; BANUBI NARAGUNDA-356903137 Rs. 8,230/- total Rs. 14,780/-) but he posted only of Rs. 2,240/- remaining Rs. 4,310/- not posted into FIMO and even not deposited at branch and same was found misappropriated. Attached the digital payment(PhonePe) receipt, borrower loan statement and borrower written statement as evidences.
Note: As per borrower confirmation, advance payment made on 4th Sep 2024 and after the payment borrower paid the repayment on monthly basis regularly.</t>
  </si>
  <si>
    <t>23-May-2024</t>
  </si>
  <si>
    <t>CA Yallappa Muttanna Nargund was collected the advance collection from the borrower through digital payment on 04-09-2024 of Rs. 14,780/-(BANUBI NARAGUNDA-353957564 Rs. 6,550/- &amp; BANUBI NARAGUNDA-356903137 Rs. 8,230/- total Rs. 14,780/-) but he posted only of Rs. 2,690/- remaining Rs. 5,540/- not posted into FIMO and even not deposited at branch and same was found misappropriated. Attached the digital payment(PhonePe) receipt, borrower loan statement and borrower written statement as evidences.
Note: As per borrower confirmation, advance payment made on 4th Sep 2024 and after the payment borrower paid the repayment on monthly basis regularly.</t>
  </si>
  <si>
    <t>SSF6039071</t>
  </si>
  <si>
    <t>SIMA BAHADDURAKHAN</t>
  </si>
  <si>
    <t>01-May-2024</t>
  </si>
  <si>
    <t>Collection Amount Misappropriated</t>
  </si>
  <si>
    <t>CA Yallappa Muttanna Nargund was colleceted EMI from the borrower through digiatl payment on 04-10-2024 of Rs. 2,240/- but collected amount not posted into FIMO even not deposited at branch and same was found the misappropriated. Atteched digital payment(PhonePe) receipt, borrower loan statement and borrower written statement as evidences.</t>
  </si>
  <si>
    <t>CA Yallappa Muttanna Nargund was colleceted EMI from the borrower through digiatl payment on 04-11-2024 of Rs. 2,240/- but collected amount not posted into FIMO even not deposited at branch and same was found misappropriated. Atteched digital payment(PhonePe) receipt, borrower loan statement and borrower written statement as evidences.</t>
  </si>
  <si>
    <t>CA Yallappa Muttanna Nargund was colleceted EMI from the borrower (Paid by borrower husband Aminsab Bahaddurkhan phone) through digiatl payment on 04-12-2024 of Rs. 2,240/- but collected amount not posted into FIMO even not deposited at branch and same was found misappropriated. Atteched digital payment(PhonePe) receipt, borrower loan statement and borrower written statement as evidences.</t>
  </si>
  <si>
    <t>CA Yallappa Muttanna Nargund was colleceted EMI from the borrower (Paid by borrower husband Aminsab Bahaddurkhan phone) through digiatl payment on 04-01-2025 of Rs. 2,240/- but collected amount not posted into FIMO even not deposited at branch and same was found misappropriated. Atteched digital payment(PhonePe) receipt, borrower loan statement and borrower written statement as evidences.</t>
  </si>
  <si>
    <t>CA Yallappa Muttanna Nargund was colleceted EMI from the borrower (Paid by borrower husband Aminsab Bahaddurkhan phone) through digiatl payment on 04-02-2025 of Rs. 2,240/- but collected amount not posted into FIMO even not deposited at branch and same was found misappropriated. Atteched digital payment(PhonePe) receipt, borrower loan statement and borrower written statement as evidences.</t>
  </si>
  <si>
    <t>CA Yallappa Muttanna Nargund was colleceted EMI from the borrower (Paid by group borrower Banubi Nargund phone) through digiatl payment on 04-03-2025 of Rs. 2,240/- but collected amount not posted into FIMO even not deposited at branch and same was found misappropriated. Atteched digital payment(PhonePe) receipt, borrower loan statement and borrower written statement as evidences.</t>
  </si>
  <si>
    <t>CA Yallappa Muttanna Nargund was colleceted EMI from the borrower (Paid by group borrower Banubi Nargund phone) through digiatl payment on 04-04-2025 of Rs. 2,240/- but collected amount not posted into FIMO even not deposited at branch and same was found misappropriated. Atteched digital payment(PhonePe) receipt, borrower loan statement and borrower written statement as evidences.</t>
  </si>
  <si>
    <t>CA Yallappa Muttanna Nargund was colleceted EMI from the borrower (Paid by group borrower Banubi Nargund phone) through digiatl payment on 04-05-2025 of Rs. 2,240/- but collected amount not posted into FIMO even not deposited at branch and same was found misappropriated. Atteched digital payment(PhonePe) receipt, borrower loan statement and borrower written statement as evidences.</t>
  </si>
  <si>
    <t>OD</t>
  </si>
  <si>
    <t>Done</t>
  </si>
  <si>
    <t>Remarks</t>
  </si>
  <si>
    <t>Preclosed</t>
  </si>
  <si>
    <t>Diff</t>
  </si>
  <si>
    <t>Fraudulent Staff Designation</t>
  </si>
  <si>
    <t>TotalCollection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</si>
</sst>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009]dd/mm/yyyy;@"/>
    <numFmt numFmtId="165" formatCode="[$-409]d/mmm/yy;@"/>
    <numFmt numFmtId="166" formatCode="[$-409]dd/mmm/yy;@"/>
  </numFmts>
  <fonts count="14"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4"/>
      <name val="Aptos Narrow"/>
      <family val="2"/>
      <scheme val="minor"/>
    </font>
    <font>
      <sz val="10"/>
      <color theme="1"/>
      <name val="Aptos Narrow"/>
      <family val="2"/>
      <scheme val="minor"/>
    </font>
    <font>
      <b/>
      <sz val="12"/>
      <name val="Aptos Narrow"/>
      <family val="2"/>
      <scheme val="minor"/>
    </font>
    <font>
      <b/>
      <sz val="12"/>
      <color theme="1"/>
      <name val="Aptos Narrow"/>
      <family val="2"/>
      <scheme val="minor"/>
    </font>
    <font>
      <b/>
      <sz val="10"/>
      <color theme="10"/>
      <name val="Aptos Narrow"/>
      <family val="2"/>
      <scheme val="minor"/>
    </font>
    <font>
      <b/>
      <sz val="10"/>
      <color theme="1"/>
      <name val="Aptos Narrow"/>
      <family val="2"/>
      <scheme val="minor"/>
    </font>
    <font>
      <sz val="10"/>
      <color theme="1"/>
      <name val="Cambria"/>
      <family val="2"/>
    </font>
    <font>
      <b/>
      <sz val="10"/>
      <color rgb="FFFF0000"/>
      <name val="Aptos Narrow"/>
      <family val="2"/>
      <scheme val="minor"/>
    </font>
    <font>
      <sz val="10"/>
      <name val="Aptos Narrow"/>
      <family val="2"/>
      <scheme val="minor"/>
    </font>
    <font>
      <sz val="11"/>
      <color rgb="FF000000"/>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0">
      <protection locked="0"/>
    </xf>
    <xf numFmtId="0" fontId="10" fillId="0" borderId="0"/>
    <xf numFmtId="0" fontId="3" fillId="0" borderId="0" applyNumberFormat="0" applyFill="0" applyBorder="0" applyAlignment="0" applyProtection="0"/>
    <xf numFmtId="0" fontId="3" fillId="0" borderId="0"/>
  </cellStyleXfs>
  <cellXfs count="32">
    <xf numFmtId="0" fontId="0" fillId="0" borderId="0" xfId="0"/>
    <xf numFmtId="0" fontId="4" fillId="0" borderId="1" xfId="2" applyFont="1" applyBorder="1" applyAlignment="1" applyProtection="1">
      <alignment vertical="center"/>
    </xf>
    <xf numFmtId="0" fontId="6" fillId="0" borderId="1" xfId="2" applyFont="1" applyBorder="1" applyAlignment="1" applyProtection="1">
      <alignment vertical="center"/>
    </xf>
    <xf numFmtId="0" fontId="8" fillId="0" borderId="0" xfId="1" applyFont="1" applyAlignment="1">
      <alignment horizontal="center" vertical="center"/>
    </xf>
    <xf numFmtId="0" fontId="9" fillId="2" borderId="2" xfId="2" applyFont="1" applyFill="1" applyBorder="1" applyAlignment="1" applyProtection="1">
      <alignment horizontal="center" vertical="center" wrapText="1"/>
    </xf>
    <xf numFmtId="0" fontId="9" fillId="2" borderId="2" xfId="3" applyFont="1" applyFill="1" applyBorder="1" applyAlignment="1">
      <alignment horizontal="center" vertical="center" wrapText="1"/>
    </xf>
    <xf numFmtId="164" fontId="9" fillId="2" borderId="2" xfId="3" applyNumberFormat="1" applyFont="1" applyFill="1" applyBorder="1" applyAlignment="1">
      <alignment horizontal="center" vertical="center" wrapText="1"/>
    </xf>
    <xf numFmtId="0" fontId="5" fillId="0" borderId="2" xfId="3" applyFont="1" applyBorder="1" applyAlignment="1">
      <alignment horizontal="center" vertical="center"/>
    </xf>
    <xf numFmtId="0" fontId="13"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0" xfId="0" applyFont="1" applyAlignment="1"/>
    <xf numFmtId="164" fontId="5" fillId="0" borderId="0" xfId="0" applyNumberFormat="1" applyFont="1" applyAlignment="1"/>
    <xf numFmtId="0" fontId="7" fillId="0" borderId="0" xfId="0" applyFont="1" applyAlignment="1"/>
    <xf numFmtId="0" fontId="12" fillId="3" borderId="2" xfId="4" applyNumberFormat="1" applyFont="1" applyFill="1" applyBorder="1" applyAlignment="1" applyProtection="1">
      <alignment horizontal="center" vertical="center"/>
      <protection hidden="1"/>
    </xf>
    <xf numFmtId="0" fontId="12" fillId="3" borderId="2" xfId="4" applyNumberFormat="1" applyFont="1" applyFill="1" applyBorder="1" applyAlignment="1" applyProtection="1">
      <alignment horizontal="left" vertical="center"/>
      <protection hidden="1"/>
    </xf>
    <xf numFmtId="0" fontId="13" fillId="0" borderId="2" xfId="5" applyFont="1" applyBorder="1" applyAlignment="1" applyProtection="1">
      <alignment horizontal="center" vertical="center"/>
      <protection locked="0"/>
    </xf>
    <xf numFmtId="165" fontId="5" fillId="0" borderId="2" xfId="3" applyNumberFormat="1" applyFont="1" applyBorder="1" applyAlignment="1" applyProtection="1">
      <alignment horizontal="center" vertical="center"/>
      <protection locked="0"/>
    </xf>
    <xf numFmtId="0" fontId="13" fillId="0" borderId="2" xfId="3" applyFont="1" applyBorder="1" applyAlignment="1" applyProtection="1">
      <alignment horizontal="center" vertical="center"/>
      <protection locked="0"/>
    </xf>
    <xf numFmtId="0" fontId="5" fillId="0" borderId="2" xfId="3" applyFont="1" applyBorder="1" applyAlignment="1" applyProtection="1">
      <alignment horizontal="left" vertical="center"/>
      <protection locked="0"/>
    </xf>
    <xf numFmtId="49" fontId="12" fillId="4" borderId="2" xfId="0" applyNumberFormat="1" applyFont="1" applyFill="1" applyBorder="1" applyAlignment="1" applyProtection="1">
      <alignment horizontal="center" vertical="center"/>
      <protection locked="0"/>
    </xf>
    <xf numFmtId="2" fontId="5" fillId="0" borderId="2" xfId="3" applyNumberFormat="1" applyFont="1" applyBorder="1" applyAlignment="1" applyProtection="1">
      <alignment horizontal="center" vertical="center"/>
      <protection locked="0"/>
    </xf>
    <xf numFmtId="164" fontId="5" fillId="0" borderId="2" xfId="3" applyNumberFormat="1" applyFont="1" applyBorder="1" applyAlignment="1" applyProtection="1">
      <alignment horizontal="left" vertical="center"/>
      <protection locked="0"/>
    </xf>
    <xf numFmtId="166"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vertical="top"/>
      <protection locked="0"/>
    </xf>
    <xf numFmtId="0" fontId="12" fillId="0" borderId="2" xfId="5"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0" fillId="0" borderId="0" xfId="0" applyAlignment="1">
      <alignment wrapText="1"/>
    </xf>
    <xf numFmtId="2" fontId="5" fillId="5" borderId="2" xfId="3" applyNumberFormat="1" applyFont="1" applyFill="1" applyBorder="1" applyAlignment="1" applyProtection="1">
      <alignment horizontal="center" vertical="center"/>
      <protection hidden="1"/>
    </xf>
    <xf numFmtId="0" fontId="9" fillId="6" borderId="2" xfId="3" applyFont="1" applyFill="1" applyBorder="1" applyAlignment="1">
      <alignment horizontal="center" vertical="center" wrapText="1"/>
    </xf>
    <xf numFmtId="0" fontId="1" fillId="0" borderId="0" xfId="0" applyFont="1" applyAlignment="1">
      <alignment vertical="top"/>
    </xf>
    <xf numFmtId="0" fontId="1" fillId="0" borderId="0" xfId="0" applyFont="1"/>
    <xf numFmtId="2" fontId="1" fillId="0" borderId="0" xfId="0" applyNumberFormat="1" applyFont="1"/>
  </cellXfs>
  <cellStyles count="6">
    <cellStyle name="Hyperlink" xfId="1" builtinId="8"/>
    <cellStyle name="Normal" xfId="0" builtinId="0"/>
    <cellStyle name="Normal 18 2 10" xfId="2" xr:uid="{72007C2D-A8F0-40A4-A457-C068BE36C228}"/>
    <cellStyle name="Normal 2 2" xfId="4" xr:uid="{D84BE146-56EB-4A49-AE9C-BCDB29B4BF8E}"/>
    <cellStyle name="Normal 3 19 2" xfId="3" xr:uid="{E3A4424B-A6DF-43AD-A935-711A8D093D52}"/>
    <cellStyle name="Normal 3 2" xfId="5" xr:uid="{A83ED791-15D0-4245-91E5-4F8F7E1CCA0A}"/>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177800</xdr:rowOff>
    </xdr:from>
    <xdr:to>
      <xdr:col>14</xdr:col>
      <xdr:colOff>395200</xdr:colOff>
      <xdr:row>27</xdr:row>
      <xdr:rowOff>69900</xdr:rowOff>
    </xdr:to>
    <xdr:pic>
      <xdr:nvPicPr>
        <xdr:cNvPr id="2" name="Picture 1">
          <a:extLst>
            <a:ext uri="{FF2B5EF4-FFF2-40B4-BE49-F238E27FC236}">
              <a16:creationId xmlns:a16="http://schemas.microsoft.com/office/drawing/2014/main" id="{0DB90DCE-B1AA-4647-5BB5-9DAB54517511}"/>
            </a:ext>
          </a:extLst>
        </xdr:cNvPr>
        <xdr:cNvPicPr>
          <a:picLocks noChangeAspect="1"/>
        </xdr:cNvPicPr>
      </xdr:nvPicPr>
      <xdr:blipFill>
        <a:blip xmlns:r="http://schemas.openxmlformats.org/officeDocument/2006/relationships" r:embed="rId1"/>
        <a:stretch>
          <a:fillRect/>
        </a:stretch>
      </xdr:blipFill>
      <xdr:spPr>
        <a:xfrm>
          <a:off x="609600" y="361950"/>
          <a:ext cx="8320000" cy="4680000"/>
        </a:xfrm>
        <a:prstGeom prst="rect">
          <a:avLst/>
        </a:prstGeom>
      </xdr:spPr>
    </xdr:pic>
    <xdr:clientData/>
  </xdr:twoCellAnchor>
  <xdr:twoCellAnchor editAs="oneCell">
    <xdr:from>
      <xdr:col>1</xdr:col>
      <xdr:colOff>0</xdr:colOff>
      <xdr:row>30</xdr:row>
      <xdr:rowOff>0</xdr:rowOff>
    </xdr:from>
    <xdr:to>
      <xdr:col>14</xdr:col>
      <xdr:colOff>395200</xdr:colOff>
      <xdr:row>55</xdr:row>
      <xdr:rowOff>76250</xdr:rowOff>
    </xdr:to>
    <xdr:pic>
      <xdr:nvPicPr>
        <xdr:cNvPr id="3" name="Picture 2">
          <a:extLst>
            <a:ext uri="{FF2B5EF4-FFF2-40B4-BE49-F238E27FC236}">
              <a16:creationId xmlns:a16="http://schemas.microsoft.com/office/drawing/2014/main" id="{14AE819D-F9E7-DB90-D0E4-BCBF49E53F8E}"/>
            </a:ext>
          </a:extLst>
        </xdr:cNvPr>
        <xdr:cNvPicPr>
          <a:picLocks noChangeAspect="1"/>
        </xdr:cNvPicPr>
      </xdr:nvPicPr>
      <xdr:blipFill>
        <a:blip xmlns:r="http://schemas.openxmlformats.org/officeDocument/2006/relationships" r:embed="rId2"/>
        <a:stretch>
          <a:fillRect/>
        </a:stretch>
      </xdr:blipFill>
      <xdr:spPr>
        <a:xfrm>
          <a:off x="609600" y="5524500"/>
          <a:ext cx="8320000" cy="46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F0070132\Music\My%20Working%20File\Pavithra\F25-26\_Fraud\DEC\5-Dec-25\Ramadurga\Copy%20of%20IA%20SSFL%20Fraud%20Investigation%20Report%20-%20KA%20Ramadurga%20-%20KAGL0678---02706.xlsx" TargetMode="External"/><Relationship Id="rId1" Type="http://schemas.openxmlformats.org/officeDocument/2006/relationships/externalLinkPath" Target="Copy%20of%20IA%20SSFL%20Fraud%20Investigation%20Report%20-%20KA%20Ramadurga%20-%20KAGL0678---027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
      <sheetName val="Fraud Investigation Report"/>
      <sheetName val="Cash Embezzlement"/>
      <sheetName val="Physical Cash at Safe"/>
      <sheetName val="Borrower Wise Details"/>
      <sheetName val="Loan Outstanding Report"/>
    </sheetNames>
    <sheetDataSet>
      <sheetData sheetId="0">
        <row r="2">
          <cell r="A2" t="str">
            <v>Collection Amount Misappropriated</v>
          </cell>
        </row>
        <row r="3">
          <cell r="A3" t="str">
            <v>Pre-Closure Amount Misappropriated</v>
          </cell>
        </row>
        <row r="4">
          <cell r="A4" t="str">
            <v>Disbursed Amount Recollected</v>
          </cell>
        </row>
        <row r="5">
          <cell r="A5" t="str">
            <v>Advance Collection Amount Misappropriated</v>
          </cell>
        </row>
        <row r="6">
          <cell r="A6" t="str">
            <v>Loan Amount Misappropriation</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93F5-9C1A-45BE-BB89-45A674CE65FF}">
  <dimension ref="A1:AB21"/>
  <sheetViews>
    <sheetView topLeftCell="K4" workbookViewId="0">
      <selection activeCell="T18" sqref="T18:T19"/>
    </sheetView>
  </sheetViews>
  <sheetFormatPr defaultColWidth="8.54296875" defaultRowHeight="14.5" x14ac:dyDescent="0.35"/>
  <cols>
    <col min="1" max="1" width="7" customWidth="1"/>
    <col min="2" max="2" width="8.36328125" bestFit="1" customWidth="1"/>
    <col min="3" max="3" width="9.1796875" bestFit="1" customWidth="1"/>
    <col min="4" max="4" width="13.453125" bestFit="1" customWidth="1"/>
    <col min="5" max="5" width="8.453125" bestFit="1" customWidth="1"/>
    <col min="6" max="6" width="23.26953125" bestFit="1" customWidth="1"/>
    <col min="7" max="7" width="9.81640625" bestFit="1" customWidth="1"/>
    <col min="8" max="8" width="13.81640625" bestFit="1" customWidth="1"/>
    <col min="9" max="9" width="7" bestFit="1" customWidth="1"/>
    <col min="10" max="10" width="9.90625" bestFit="1" customWidth="1"/>
    <col min="11" max="11" width="18.90625" bestFit="1" customWidth="1"/>
    <col min="12" max="12" width="9" bestFit="1" customWidth="1"/>
    <col min="13" max="13" width="9" customWidth="1"/>
    <col min="14" max="14" width="10.36328125" hidden="1" customWidth="1"/>
    <col min="15" max="15" width="8.08984375" hidden="1" customWidth="1"/>
    <col min="16" max="16" width="7.81640625" hidden="1" customWidth="1"/>
    <col min="17" max="17" width="33.7265625" bestFit="1" customWidth="1"/>
    <col min="18" max="18" width="0" hidden="1" customWidth="1"/>
    <col min="19" max="19" width="13.6328125" bestFit="1" customWidth="1"/>
    <col min="20" max="21" width="8" bestFit="1" customWidth="1"/>
    <col min="22" max="22" width="8.1796875" bestFit="1" customWidth="1"/>
    <col min="23" max="26" width="8.1796875" customWidth="1"/>
    <col min="27" max="27" width="12.90625" bestFit="1" customWidth="1"/>
    <col min="28" max="28" width="255.6328125" bestFit="1" customWidth="1"/>
  </cols>
  <sheetData>
    <row r="1" spans="1:28" ht="18.5" x14ac:dyDescent="0.35">
      <c r="A1" s="1" t="s">
        <v>0</v>
      </c>
      <c r="B1" s="10"/>
      <c r="C1" s="10"/>
      <c r="D1" s="10"/>
      <c r="E1" s="10"/>
      <c r="F1" s="10"/>
      <c r="G1" s="10"/>
      <c r="H1" s="10"/>
      <c r="I1" s="10"/>
      <c r="J1" s="10"/>
      <c r="K1" s="10"/>
      <c r="L1" s="10"/>
      <c r="M1" s="10"/>
      <c r="N1" s="11"/>
      <c r="O1" s="10"/>
      <c r="P1" s="10"/>
      <c r="Q1" s="10"/>
      <c r="R1" s="10"/>
      <c r="S1" s="10"/>
      <c r="T1" s="10"/>
      <c r="U1" s="10"/>
      <c r="V1" s="10"/>
      <c r="W1" s="10"/>
      <c r="X1" s="10"/>
      <c r="Y1" s="10"/>
      <c r="Z1" s="10"/>
      <c r="AA1" s="10"/>
      <c r="AB1" s="10"/>
    </row>
    <row r="2" spans="1:28" ht="16" x14ac:dyDescent="0.35">
      <c r="A2" s="2" t="s">
        <v>1</v>
      </c>
      <c r="B2" s="10"/>
      <c r="C2" s="10"/>
      <c r="D2" s="10"/>
      <c r="E2" s="10"/>
      <c r="F2" s="10"/>
      <c r="G2" s="10"/>
      <c r="H2" s="10"/>
      <c r="I2" s="10"/>
      <c r="J2" s="10"/>
      <c r="K2" s="10"/>
      <c r="L2" s="10"/>
      <c r="M2" s="10"/>
      <c r="N2" s="11"/>
      <c r="O2" s="10"/>
      <c r="P2" s="10"/>
      <c r="Q2" s="10"/>
      <c r="R2" s="10"/>
      <c r="S2" s="10"/>
      <c r="T2" s="10"/>
      <c r="U2" s="10"/>
      <c r="V2" s="10"/>
      <c r="W2" s="10"/>
      <c r="X2" s="10"/>
      <c r="Y2" s="10"/>
      <c r="Z2" s="10"/>
      <c r="AA2" s="10"/>
      <c r="AB2" s="10"/>
    </row>
    <row r="3" spans="1:28" ht="16" x14ac:dyDescent="0.4">
      <c r="A3" s="12" t="s">
        <v>2</v>
      </c>
      <c r="B3" s="10"/>
      <c r="C3" s="10"/>
      <c r="D3" s="10"/>
      <c r="E3" s="3" t="s">
        <v>3</v>
      </c>
      <c r="F3" s="3" t="s">
        <v>4</v>
      </c>
      <c r="G3" s="10"/>
      <c r="H3" s="10"/>
      <c r="I3" s="10"/>
      <c r="J3" s="10"/>
      <c r="K3" s="10"/>
      <c r="L3" s="10"/>
      <c r="M3" s="10"/>
      <c r="N3" s="11"/>
      <c r="O3" s="10"/>
      <c r="P3" s="10"/>
      <c r="Q3" s="10"/>
      <c r="R3" s="10"/>
      <c r="S3" s="10"/>
      <c r="T3" s="10"/>
      <c r="U3" s="10"/>
      <c r="V3" s="3" t="s">
        <v>3</v>
      </c>
      <c r="W3" s="3"/>
      <c r="X3" s="3"/>
      <c r="Y3" s="3"/>
      <c r="Z3" s="3"/>
      <c r="AA3" s="3" t="s">
        <v>4</v>
      </c>
      <c r="AB3" s="10"/>
    </row>
    <row r="4" spans="1:28" s="26" customFormat="1" ht="78" x14ac:dyDescent="0.35">
      <c r="A4" s="4" t="s">
        <v>5</v>
      </c>
      <c r="B4" s="5" t="s">
        <v>6</v>
      </c>
      <c r="C4" s="5" t="s">
        <v>7</v>
      </c>
      <c r="D4" s="5" t="s">
        <v>8</v>
      </c>
      <c r="E4" s="5" t="s">
        <v>9</v>
      </c>
      <c r="F4" s="5" t="s">
        <v>10</v>
      </c>
      <c r="G4" s="5" t="s">
        <v>11</v>
      </c>
      <c r="H4" s="5" t="s">
        <v>58</v>
      </c>
      <c r="I4" s="5" t="s">
        <v>12</v>
      </c>
      <c r="J4" s="5" t="s">
        <v>13</v>
      </c>
      <c r="K4" s="5" t="s">
        <v>14</v>
      </c>
      <c r="L4" s="5" t="s">
        <v>15</v>
      </c>
      <c r="M4" s="5"/>
      <c r="N4" s="6" t="s">
        <v>16</v>
      </c>
      <c r="O4" s="5" t="s">
        <v>17</v>
      </c>
      <c r="P4" s="5" t="s">
        <v>18</v>
      </c>
      <c r="Q4" s="5" t="s">
        <v>19</v>
      </c>
      <c r="R4" s="5" t="s">
        <v>20</v>
      </c>
      <c r="S4" s="5" t="s">
        <v>21</v>
      </c>
      <c r="T4" s="5" t="s">
        <v>22</v>
      </c>
      <c r="U4" s="5" t="s">
        <v>23</v>
      </c>
      <c r="V4" s="5" t="s">
        <v>24</v>
      </c>
      <c r="W4" s="28"/>
      <c r="X4" s="28" t="s">
        <v>55</v>
      </c>
      <c r="Y4" s="28" t="s">
        <v>56</v>
      </c>
      <c r="Z4" s="28" t="s">
        <v>57</v>
      </c>
      <c r="AA4" s="5" t="s">
        <v>25</v>
      </c>
      <c r="AB4" s="5" t="s">
        <v>26</v>
      </c>
    </row>
    <row r="5" spans="1:28" x14ac:dyDescent="0.35">
      <c r="A5" s="7">
        <v>1</v>
      </c>
      <c r="B5" s="13" t="s">
        <v>27</v>
      </c>
      <c r="C5" s="14" t="s">
        <v>28</v>
      </c>
      <c r="D5" s="15" t="s">
        <v>29</v>
      </c>
      <c r="E5" s="16">
        <v>45959</v>
      </c>
      <c r="F5" s="8" t="s">
        <v>30</v>
      </c>
      <c r="G5" s="17" t="s">
        <v>31</v>
      </c>
      <c r="H5" s="17" t="s">
        <v>32</v>
      </c>
      <c r="I5" s="18">
        <v>420324</v>
      </c>
      <c r="J5" s="18" t="s">
        <v>33</v>
      </c>
      <c r="K5" s="18" t="s">
        <v>34</v>
      </c>
      <c r="L5" s="19">
        <v>353957564</v>
      </c>
      <c r="M5" s="19"/>
      <c r="N5" s="16" t="s">
        <v>35</v>
      </c>
      <c r="O5" s="20">
        <v>42000</v>
      </c>
      <c r="P5" s="20">
        <v>2240</v>
      </c>
      <c r="Q5" s="21" t="s">
        <v>36</v>
      </c>
      <c r="R5" s="22">
        <v>45539</v>
      </c>
      <c r="S5" s="20">
        <v>6550</v>
      </c>
      <c r="T5" s="20">
        <v>2240</v>
      </c>
      <c r="U5" s="20">
        <v>0</v>
      </c>
      <c r="V5" s="27">
        <v>4310</v>
      </c>
      <c r="W5" s="27">
        <f>V5</f>
        <v>4310</v>
      </c>
      <c r="X5" s="27" t="s">
        <v>53</v>
      </c>
      <c r="Y5" s="27">
        <v>2229</v>
      </c>
      <c r="Z5" s="27">
        <f>W5-Y5</f>
        <v>2081</v>
      </c>
      <c r="AA5" s="9" t="s">
        <v>37</v>
      </c>
      <c r="AB5" s="23" t="s">
        <v>38</v>
      </c>
    </row>
    <row r="6" spans="1:28" x14ac:dyDescent="0.35">
      <c r="A6" s="7">
        <v>2</v>
      </c>
      <c r="B6" s="13" t="s">
        <v>27</v>
      </c>
      <c r="C6" s="14" t="s">
        <v>28</v>
      </c>
      <c r="D6" s="24" t="str">
        <f>IF(J6&lt;&gt;"", $D$5, "")</f>
        <v>FN25-26-02706</v>
      </c>
      <c r="E6" s="16">
        <v>45959</v>
      </c>
      <c r="F6" s="9" t="str">
        <f>IF(J6&lt;&gt;"", $F$5, "")</f>
        <v>Yallappa Muttanna Nargund</v>
      </c>
      <c r="G6" s="25" t="str">
        <f>IF(J6&lt;&gt;"", $G$5, "")</f>
        <v>SF0089711</v>
      </c>
      <c r="H6" s="25" t="str">
        <f>IF(J6&lt;&gt;"", $H$5, "")</f>
        <v>Credit Assistant</v>
      </c>
      <c r="I6" s="18">
        <v>420324</v>
      </c>
      <c r="J6" s="18" t="s">
        <v>33</v>
      </c>
      <c r="K6" s="18" t="s">
        <v>34</v>
      </c>
      <c r="L6" s="19">
        <v>356903137</v>
      </c>
      <c r="M6" s="19"/>
      <c r="N6" s="16" t="s">
        <v>39</v>
      </c>
      <c r="O6" s="20">
        <v>40000</v>
      </c>
      <c r="P6" s="20">
        <v>2690</v>
      </c>
      <c r="Q6" s="21" t="s">
        <v>36</v>
      </c>
      <c r="R6" s="22">
        <v>45539</v>
      </c>
      <c r="S6" s="20">
        <v>8230</v>
      </c>
      <c r="T6" s="20">
        <v>2690</v>
      </c>
      <c r="U6" s="20">
        <v>0</v>
      </c>
      <c r="V6" s="27">
        <v>5540</v>
      </c>
      <c r="W6" s="27">
        <f>V6</f>
        <v>5540</v>
      </c>
      <c r="X6" s="27" t="s">
        <v>53</v>
      </c>
      <c r="Y6" s="27">
        <v>5810</v>
      </c>
      <c r="Z6" s="27">
        <f>W6-Y6</f>
        <v>-270</v>
      </c>
      <c r="AA6" s="9" t="s">
        <v>37</v>
      </c>
      <c r="AB6" s="23" t="s">
        <v>40</v>
      </c>
    </row>
    <row r="7" spans="1:28" x14ac:dyDescent="0.35">
      <c r="A7" s="7">
        <v>3</v>
      </c>
      <c r="B7" s="13" t="s">
        <v>27</v>
      </c>
      <c r="C7" s="14" t="s">
        <v>28</v>
      </c>
      <c r="D7" s="24" t="str">
        <f t="shared" ref="D7:D14" si="0">IF(J7&lt;&gt;"", $D$5, "")</f>
        <v>FN25-26-02706</v>
      </c>
      <c r="E7" s="16">
        <v>45959</v>
      </c>
      <c r="F7" s="9" t="str">
        <f t="shared" ref="F7:F14" si="1">IF(J7&lt;&gt;"", $F$5, "")</f>
        <v>Yallappa Muttanna Nargund</v>
      </c>
      <c r="G7" s="25" t="str">
        <f t="shared" ref="G7:G14" si="2">IF(J7&lt;&gt;"", $G$5, "")</f>
        <v>SF0089711</v>
      </c>
      <c r="H7" s="25" t="str">
        <f>IF(J7&lt;&gt;"", $H$5, "")</f>
        <v>Credit Assistant</v>
      </c>
      <c r="I7" s="18">
        <v>98740</v>
      </c>
      <c r="J7" s="18" t="s">
        <v>41</v>
      </c>
      <c r="K7" s="18" t="s">
        <v>42</v>
      </c>
      <c r="L7" s="19">
        <v>356520111</v>
      </c>
      <c r="M7" s="19"/>
      <c r="N7" s="16" t="s">
        <v>43</v>
      </c>
      <c r="O7" s="20">
        <v>42000</v>
      </c>
      <c r="P7" s="20">
        <v>2240</v>
      </c>
      <c r="Q7" s="21" t="s">
        <v>44</v>
      </c>
      <c r="R7" s="22">
        <v>45569</v>
      </c>
      <c r="S7" s="20">
        <v>2240</v>
      </c>
      <c r="T7" s="20">
        <v>0</v>
      </c>
      <c r="U7" s="20">
        <v>0</v>
      </c>
      <c r="V7" s="27">
        <v>2240</v>
      </c>
      <c r="W7" s="27">
        <f>SUM(V7:V14)</f>
        <v>17920</v>
      </c>
      <c r="X7" s="27" t="s">
        <v>54</v>
      </c>
      <c r="Y7" s="27"/>
      <c r="Z7" s="27"/>
      <c r="AA7" s="9" t="s">
        <v>37</v>
      </c>
      <c r="AB7" s="23" t="s">
        <v>45</v>
      </c>
    </row>
    <row r="8" spans="1:28" x14ac:dyDescent="0.35">
      <c r="A8" s="7">
        <v>4</v>
      </c>
      <c r="B8" s="13" t="s">
        <v>27</v>
      </c>
      <c r="C8" s="14" t="s">
        <v>28</v>
      </c>
      <c r="D8" s="24" t="str">
        <f t="shared" si="0"/>
        <v>FN25-26-02706</v>
      </c>
      <c r="E8" s="16">
        <v>45959</v>
      </c>
      <c r="F8" s="9" t="str">
        <f t="shared" si="1"/>
        <v>Yallappa Muttanna Nargund</v>
      </c>
      <c r="G8" s="25" t="str">
        <f t="shared" si="2"/>
        <v>SF0089711</v>
      </c>
      <c r="H8" s="25" t="str">
        <f>IF(J8&lt;&gt;"", $H$5, "")</f>
        <v>Credit Assistant</v>
      </c>
      <c r="I8" s="18">
        <v>98740</v>
      </c>
      <c r="J8" s="18" t="s">
        <v>41</v>
      </c>
      <c r="K8" s="18" t="s">
        <v>42</v>
      </c>
      <c r="L8" s="19">
        <v>356520111</v>
      </c>
      <c r="M8" s="19"/>
      <c r="N8" s="16" t="s">
        <v>43</v>
      </c>
      <c r="O8" s="20">
        <v>42000</v>
      </c>
      <c r="P8" s="20">
        <v>2240</v>
      </c>
      <c r="Q8" s="21" t="s">
        <v>44</v>
      </c>
      <c r="R8" s="22">
        <v>45600</v>
      </c>
      <c r="S8" s="20">
        <v>2240</v>
      </c>
      <c r="T8" s="20">
        <v>0</v>
      </c>
      <c r="U8" s="20">
        <v>0</v>
      </c>
      <c r="V8" s="27">
        <v>2240</v>
      </c>
      <c r="W8" s="27">
        <v>0</v>
      </c>
      <c r="X8" s="27">
        <v>0</v>
      </c>
      <c r="Y8" s="27"/>
      <c r="Z8" s="27"/>
      <c r="AA8" s="9" t="s">
        <v>37</v>
      </c>
      <c r="AB8" s="23" t="s">
        <v>46</v>
      </c>
    </row>
    <row r="9" spans="1:28" x14ac:dyDescent="0.35">
      <c r="A9" s="7">
        <v>5</v>
      </c>
      <c r="B9" s="13" t="s">
        <v>27</v>
      </c>
      <c r="C9" s="14" t="s">
        <v>28</v>
      </c>
      <c r="D9" s="24" t="str">
        <f t="shared" si="0"/>
        <v>FN25-26-02706</v>
      </c>
      <c r="E9" s="16">
        <v>45959</v>
      </c>
      <c r="F9" s="9" t="str">
        <f t="shared" si="1"/>
        <v>Yallappa Muttanna Nargund</v>
      </c>
      <c r="G9" s="25" t="str">
        <f t="shared" si="2"/>
        <v>SF0089711</v>
      </c>
      <c r="H9" s="25" t="str">
        <f>IF(J9&lt;&gt;"", $H$5, "")</f>
        <v>Credit Assistant</v>
      </c>
      <c r="I9" s="18">
        <v>98740</v>
      </c>
      <c r="J9" s="18" t="s">
        <v>41</v>
      </c>
      <c r="K9" s="18" t="s">
        <v>42</v>
      </c>
      <c r="L9" s="19">
        <v>356520111</v>
      </c>
      <c r="M9" s="19"/>
      <c r="N9" s="16" t="s">
        <v>43</v>
      </c>
      <c r="O9" s="20">
        <v>42000</v>
      </c>
      <c r="P9" s="20">
        <v>2240</v>
      </c>
      <c r="Q9" s="21" t="s">
        <v>44</v>
      </c>
      <c r="R9" s="22">
        <v>45630</v>
      </c>
      <c r="S9" s="20">
        <v>2240</v>
      </c>
      <c r="T9" s="20">
        <v>0</v>
      </c>
      <c r="U9" s="20">
        <v>0</v>
      </c>
      <c r="V9" s="27">
        <v>2240</v>
      </c>
      <c r="W9" s="27">
        <v>0</v>
      </c>
      <c r="X9" s="27">
        <v>0</v>
      </c>
      <c r="Y9" s="27"/>
      <c r="Z9" s="27"/>
      <c r="AA9" s="9" t="s">
        <v>37</v>
      </c>
      <c r="AB9" s="23" t="s">
        <v>47</v>
      </c>
    </row>
    <row r="10" spans="1:28" x14ac:dyDescent="0.35">
      <c r="A10" s="7">
        <v>6</v>
      </c>
      <c r="B10" s="13" t="s">
        <v>27</v>
      </c>
      <c r="C10" s="14" t="s">
        <v>28</v>
      </c>
      <c r="D10" s="24" t="str">
        <f t="shared" si="0"/>
        <v>FN25-26-02706</v>
      </c>
      <c r="E10" s="16">
        <v>45959</v>
      </c>
      <c r="F10" s="9" t="str">
        <f t="shared" si="1"/>
        <v>Yallappa Muttanna Nargund</v>
      </c>
      <c r="G10" s="25" t="str">
        <f t="shared" si="2"/>
        <v>SF0089711</v>
      </c>
      <c r="H10" s="25" t="str">
        <f>IF(J10&lt;&gt;"", $H$5, "")</f>
        <v>Credit Assistant</v>
      </c>
      <c r="I10" s="18">
        <v>98740</v>
      </c>
      <c r="J10" s="18" t="s">
        <v>41</v>
      </c>
      <c r="K10" s="18" t="s">
        <v>42</v>
      </c>
      <c r="L10" s="19">
        <v>356520111</v>
      </c>
      <c r="M10" s="19"/>
      <c r="N10" s="16" t="s">
        <v>43</v>
      </c>
      <c r="O10" s="20">
        <v>42000</v>
      </c>
      <c r="P10" s="20">
        <v>2240</v>
      </c>
      <c r="Q10" s="21" t="s">
        <v>44</v>
      </c>
      <c r="R10" s="22">
        <v>45661</v>
      </c>
      <c r="S10" s="20">
        <v>2240</v>
      </c>
      <c r="T10" s="20">
        <v>0</v>
      </c>
      <c r="U10" s="20">
        <v>0</v>
      </c>
      <c r="V10" s="27">
        <v>2240</v>
      </c>
      <c r="W10" s="27">
        <v>0</v>
      </c>
      <c r="X10" s="27">
        <v>0</v>
      </c>
      <c r="Y10" s="27"/>
      <c r="Z10" s="27"/>
      <c r="AA10" s="9" t="s">
        <v>37</v>
      </c>
      <c r="AB10" s="23" t="s">
        <v>48</v>
      </c>
    </row>
    <row r="11" spans="1:28" x14ac:dyDescent="0.35">
      <c r="A11" s="7">
        <v>7</v>
      </c>
      <c r="B11" s="13" t="s">
        <v>27</v>
      </c>
      <c r="C11" s="14" t="s">
        <v>28</v>
      </c>
      <c r="D11" s="24" t="str">
        <f t="shared" si="0"/>
        <v>FN25-26-02706</v>
      </c>
      <c r="E11" s="16">
        <v>45959</v>
      </c>
      <c r="F11" s="9" t="str">
        <f t="shared" si="1"/>
        <v>Yallappa Muttanna Nargund</v>
      </c>
      <c r="G11" s="25" t="str">
        <f t="shared" si="2"/>
        <v>SF0089711</v>
      </c>
      <c r="H11" s="25" t="str">
        <f>IF(J11&lt;&gt;"", $H$5, "")</f>
        <v>Credit Assistant</v>
      </c>
      <c r="I11" s="18">
        <v>98740</v>
      </c>
      <c r="J11" s="18" t="s">
        <v>41</v>
      </c>
      <c r="K11" s="18" t="s">
        <v>42</v>
      </c>
      <c r="L11" s="19">
        <v>356520111</v>
      </c>
      <c r="M11" s="19"/>
      <c r="N11" s="16" t="s">
        <v>43</v>
      </c>
      <c r="O11" s="20">
        <v>42000</v>
      </c>
      <c r="P11" s="20">
        <v>2240</v>
      </c>
      <c r="Q11" s="21" t="s">
        <v>44</v>
      </c>
      <c r="R11" s="22">
        <v>45692</v>
      </c>
      <c r="S11" s="20">
        <v>2240</v>
      </c>
      <c r="T11" s="20">
        <v>0</v>
      </c>
      <c r="U11" s="20">
        <v>0</v>
      </c>
      <c r="V11" s="27">
        <v>2240</v>
      </c>
      <c r="W11" s="27">
        <v>0</v>
      </c>
      <c r="X11" s="27">
        <v>0</v>
      </c>
      <c r="Y11" s="27"/>
      <c r="Z11" s="27"/>
      <c r="AA11" s="9" t="s">
        <v>37</v>
      </c>
      <c r="AB11" s="23" t="s">
        <v>49</v>
      </c>
    </row>
    <row r="12" spans="1:28" x14ac:dyDescent="0.35">
      <c r="A12" s="7">
        <v>8</v>
      </c>
      <c r="B12" s="13" t="s">
        <v>27</v>
      </c>
      <c r="C12" s="14" t="s">
        <v>28</v>
      </c>
      <c r="D12" s="24" t="str">
        <f t="shared" si="0"/>
        <v>FN25-26-02706</v>
      </c>
      <c r="E12" s="16">
        <v>45959</v>
      </c>
      <c r="F12" s="9" t="str">
        <f t="shared" si="1"/>
        <v>Yallappa Muttanna Nargund</v>
      </c>
      <c r="G12" s="25" t="str">
        <f t="shared" si="2"/>
        <v>SF0089711</v>
      </c>
      <c r="H12" s="25" t="str">
        <f>IF(J12&lt;&gt;"", $H$5, "")</f>
        <v>Credit Assistant</v>
      </c>
      <c r="I12" s="18">
        <v>98740</v>
      </c>
      <c r="J12" s="18" t="s">
        <v>41</v>
      </c>
      <c r="K12" s="18" t="s">
        <v>42</v>
      </c>
      <c r="L12" s="19">
        <v>356520111</v>
      </c>
      <c r="M12" s="19"/>
      <c r="N12" s="16" t="s">
        <v>43</v>
      </c>
      <c r="O12" s="20">
        <v>42000</v>
      </c>
      <c r="P12" s="20">
        <v>2240</v>
      </c>
      <c r="Q12" s="21" t="s">
        <v>44</v>
      </c>
      <c r="R12" s="22">
        <v>45720</v>
      </c>
      <c r="S12" s="20">
        <v>2240</v>
      </c>
      <c r="T12" s="20">
        <v>0</v>
      </c>
      <c r="U12" s="20">
        <v>0</v>
      </c>
      <c r="V12" s="27">
        <v>2240</v>
      </c>
      <c r="W12" s="27">
        <v>0</v>
      </c>
      <c r="X12" s="27">
        <v>0</v>
      </c>
      <c r="Y12" s="27"/>
      <c r="Z12" s="27"/>
      <c r="AA12" s="9" t="s">
        <v>37</v>
      </c>
      <c r="AB12" s="23" t="s">
        <v>50</v>
      </c>
    </row>
    <row r="13" spans="1:28" x14ac:dyDescent="0.35">
      <c r="A13" s="7">
        <v>9</v>
      </c>
      <c r="B13" s="13" t="s">
        <v>27</v>
      </c>
      <c r="C13" s="14" t="s">
        <v>28</v>
      </c>
      <c r="D13" s="24" t="str">
        <f t="shared" si="0"/>
        <v>FN25-26-02706</v>
      </c>
      <c r="E13" s="16">
        <v>45959</v>
      </c>
      <c r="F13" s="9" t="str">
        <f t="shared" si="1"/>
        <v>Yallappa Muttanna Nargund</v>
      </c>
      <c r="G13" s="25" t="str">
        <f t="shared" si="2"/>
        <v>SF0089711</v>
      </c>
      <c r="H13" s="25" t="str">
        <f>IF(J13&lt;&gt;"", $H$5, "")</f>
        <v>Credit Assistant</v>
      </c>
      <c r="I13" s="18">
        <v>98740</v>
      </c>
      <c r="J13" s="18" t="s">
        <v>41</v>
      </c>
      <c r="K13" s="18" t="s">
        <v>42</v>
      </c>
      <c r="L13" s="19">
        <v>356520111</v>
      </c>
      <c r="M13" s="19"/>
      <c r="N13" s="16" t="s">
        <v>43</v>
      </c>
      <c r="O13" s="20">
        <v>42000</v>
      </c>
      <c r="P13" s="20">
        <v>2240</v>
      </c>
      <c r="Q13" s="21" t="s">
        <v>44</v>
      </c>
      <c r="R13" s="22">
        <v>45751</v>
      </c>
      <c r="S13" s="20">
        <v>2240</v>
      </c>
      <c r="T13" s="20">
        <v>0</v>
      </c>
      <c r="U13" s="20">
        <v>0</v>
      </c>
      <c r="V13" s="27">
        <v>2240</v>
      </c>
      <c r="W13" s="27">
        <v>0</v>
      </c>
      <c r="X13" s="27">
        <v>0</v>
      </c>
      <c r="Y13" s="27"/>
      <c r="Z13" s="27"/>
      <c r="AA13" s="9" t="s">
        <v>37</v>
      </c>
      <c r="AB13" s="23" t="s">
        <v>51</v>
      </c>
    </row>
    <row r="14" spans="1:28" x14ac:dyDescent="0.35">
      <c r="A14" s="7">
        <v>10</v>
      </c>
      <c r="B14" s="13" t="s">
        <v>27</v>
      </c>
      <c r="C14" s="14" t="s">
        <v>28</v>
      </c>
      <c r="D14" s="24" t="str">
        <f t="shared" si="0"/>
        <v>FN25-26-02706</v>
      </c>
      <c r="E14" s="16">
        <v>45959</v>
      </c>
      <c r="F14" s="9" t="str">
        <f t="shared" si="1"/>
        <v>Yallappa Muttanna Nargund</v>
      </c>
      <c r="G14" s="25" t="str">
        <f t="shared" si="2"/>
        <v>SF0089711</v>
      </c>
      <c r="H14" s="25" t="str">
        <f>IF(J14&lt;&gt;"", $H$5, "")</f>
        <v>Credit Assistant</v>
      </c>
      <c r="I14" s="18">
        <v>98740</v>
      </c>
      <c r="J14" s="18" t="s">
        <v>41</v>
      </c>
      <c r="K14" s="18" t="s">
        <v>42</v>
      </c>
      <c r="L14" s="19">
        <v>356520111</v>
      </c>
      <c r="M14" s="19"/>
      <c r="N14" s="16" t="s">
        <v>43</v>
      </c>
      <c r="O14" s="20">
        <v>42000</v>
      </c>
      <c r="P14" s="20">
        <v>2240</v>
      </c>
      <c r="Q14" s="21" t="s">
        <v>44</v>
      </c>
      <c r="R14" s="22">
        <v>45781</v>
      </c>
      <c r="S14" s="20">
        <v>2240</v>
      </c>
      <c r="T14" s="20">
        <v>0</v>
      </c>
      <c r="U14" s="20">
        <v>0</v>
      </c>
      <c r="V14" s="27">
        <v>2240</v>
      </c>
      <c r="W14" s="27">
        <v>0</v>
      </c>
      <c r="X14" s="27">
        <v>0</v>
      </c>
      <c r="Y14" s="27"/>
      <c r="Z14" s="27"/>
      <c r="AA14" s="9" t="s">
        <v>37</v>
      </c>
      <c r="AB14" s="23" t="s">
        <v>52</v>
      </c>
    </row>
    <row r="17" spans="19:21" x14ac:dyDescent="0.35">
      <c r="S17" s="29" t="s">
        <v>59</v>
      </c>
      <c r="T17" s="30">
        <f>SUM(S17:S20)</f>
        <v>25959</v>
      </c>
      <c r="U17" s="30">
        <f>SUM(S4:S14)</f>
        <v>32700</v>
      </c>
    </row>
    <row r="18" spans="19:21" x14ac:dyDescent="0.35">
      <c r="S18">
        <v>2229</v>
      </c>
      <c r="T18" s="31">
        <f>SUM(T4:T14)</f>
        <v>4930</v>
      </c>
      <c r="U18" s="31">
        <f>-Z6</f>
        <v>270</v>
      </c>
    </row>
    <row r="19" spans="19:21" x14ac:dyDescent="0.35">
      <c r="S19">
        <v>17920</v>
      </c>
      <c r="T19" s="31">
        <f>Z5</f>
        <v>2081</v>
      </c>
      <c r="U19" s="30"/>
    </row>
    <row r="20" spans="19:21" x14ac:dyDescent="0.35">
      <c r="S20">
        <v>5810</v>
      </c>
      <c r="T20" s="30"/>
      <c r="U20" s="30"/>
    </row>
    <row r="21" spans="19:21" x14ac:dyDescent="0.35">
      <c r="T21" s="30">
        <f>SUM(T17:T19)</f>
        <v>32970</v>
      </c>
      <c r="U21" s="30">
        <f>SUM(U17:U19)</f>
        <v>32970</v>
      </c>
    </row>
  </sheetData>
  <autoFilter ref="A4:AB14" xr:uid="{97F293F5-9C1A-45BE-BB89-45A674CE65FF}"/>
  <conditionalFormatting sqref="L5:M14">
    <cfRule type="duplicateValues" dxfId="0" priority="2" stopIfTrue="1"/>
  </conditionalFormatting>
  <dataValidations count="9">
    <dataValidation type="custom" allowBlank="1" showInputMessage="1" showErrorMessage="1" error="Enter Valid date_x000a_" sqref="E6" xr:uid="{3D8506C0-7BD9-4D16-9210-085BD1299F44}">
      <formula1>ISNUMBER(E6) * (E6&gt;=DATE(2023,10,1)) * (E6&lt;=DATE(2031,12,31)) * (INT(E6)=E6)</formula1>
    </dataValidation>
    <dataValidation type="date" allowBlank="1" showInputMessage="1" showErrorMessage="1" errorTitle="Incorrect Value Entered" error="Enter Valid Date" sqref="N5:N14" xr:uid="{ABE07A4F-4FB8-4CC3-B49A-E0E59E27E7FB}">
      <formula1>42370</formula1>
      <formula2>47848</formula2>
    </dataValidation>
    <dataValidation type="custom" allowBlank="1" showInputMessage="1" showErrorMessage="1" error="Enter Valid Date_x000a_" sqref="E5" xr:uid="{CD7601FF-BE98-4294-B30B-88B342444154}">
      <formula1>ISNUMBER(E5) * (E5&gt;=DATE(2023,10,1)) * (E5&lt;=DATE(2031,12,31)) * (INT(E5)=E5)</formula1>
    </dataValidation>
    <dataValidation type="custom" allowBlank="1" showInputMessage="1" showErrorMessage="1" sqref="E7:E14" xr:uid="{5C99CAC0-70EA-4928-9678-414EEFA05960}">
      <formula1>ISNUMBER(E7) * (E7&gt;=DATE(2023,10,1)) * (E7&lt;=DATE(2031,12,31)) * (INT(E7)=E7)</formula1>
    </dataValidation>
    <dataValidation type="date" allowBlank="1" showInputMessage="1" showErrorMessage="1" sqref="N4" xr:uid="{9FABA387-623F-41BE-8483-072C8D1BC8EB}">
      <formula1>36526</formula1>
      <formula2>47848</formula2>
    </dataValidation>
    <dataValidation type="list" allowBlank="1" showInputMessage="1" showErrorMessage="1" sqref="Q5:Q14" xr:uid="{4B500A25-EF34-4394-A538-B966F8796A73}">
      <formula1>Type</formula1>
    </dataValidation>
    <dataValidation type="list" allowBlank="1" showInputMessage="1" showErrorMessage="1" sqref="AA5:AA14" xr:uid="{0061CCB0-3A30-46C8-A141-91F694495454}">
      <formula1>"Loan Card,Digital Payment,Cash Receipt,Borrower Written Statement,Deliquent Staff Written Statement,Center Meeting Register,Hand Written Receipt"</formula1>
    </dataValidation>
    <dataValidation allowBlank="1" showErrorMessage="1" sqref="C5 B5:B14" xr:uid="{144ACFEE-4396-48AD-A292-FD8161538036}"/>
    <dataValidation type="date" operator="lessThanOrEqual" allowBlank="1" showInputMessage="1" showErrorMessage="1" errorTitle="Incorrect date Entered" error="Enter in Valid Date Format_x000a_ " promptTitle="Enter Valid Date" sqref="R5:R14" xr:uid="{1DA416C6-BC94-455C-90EF-F3707C960D54}">
      <formula1>IF(ISNUMBER(DATE(RIGHT(E5,4),MONTH(LEFT(MID(E5,4,3),2)&amp;"1"),LEFT(E5,2))),E5,9^9)</formula1>
    </dataValidation>
  </dataValidations>
  <hyperlinks>
    <hyperlink ref="E3" location="'Fraud Investigation Report'!G5" display="Home" xr:uid="{4AF63FD5-C33C-411E-87E2-8B9AB7223012}"/>
    <hyperlink ref="V3" location="'Fraud Investigation Report'!G5" display="Home" xr:uid="{4293636F-372B-496F-80DB-1CE929FD0C4F}"/>
    <hyperlink ref="F3" location="'Loan Outstanding Report'!BG5" display="Loan O/s Report" xr:uid="{FB640C64-E769-4542-8DA5-7989774DDA29}"/>
    <hyperlink ref="AA3" location="'Loan Outstanding Report'!BG5" display="Loan O/s Report" xr:uid="{25DA2B5F-E593-4136-A9A0-265F6D025C3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D9710-1601-4304-BA41-4098780A2CD5}">
  <dimension ref="A1"/>
  <sheetViews>
    <sheetView tabSelected="1" topLeftCell="A20" workbookViewId="0">
      <selection activeCell="H29" sqref="H29"/>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Pavithra Lingutla</dc:creator>
  <cp:lastModifiedBy>Pavithra Lingutla</cp:lastModifiedBy>
  <dcterms:created xsi:type="dcterms:W3CDTF">2025-12-05T09:02:10Z</dcterms:created>
  <dcterms:modified xsi:type="dcterms:W3CDTF">2025-12-05T10:07:36Z</dcterms:modified>
</cp:coreProperties>
</file>