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Jainagar- Mritunjay Kumar Roy\Jainagar- Mritunjay Kumar Roy\"/>
    </mc:Choice>
  </mc:AlternateContent>
  <xr:revisionPtr revIDLastSave="0" documentId="13_ncr:1_{40A96704-F00F-468B-8C8B-88A081C70020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<sst xmlns="http://schemas.openxmlformats.org/spreadsheetml/2006/main" count="1081" uniqueCount="417">
  <si>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</si>
  <si>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</si>
  <si>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</si>
  <si>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</si>
  <si>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</si>
  <si>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</si>
  <si>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</si>
  <si>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</si>
  <si>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</si>
  <si>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</si>
  <si>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</si>
  <si>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</si>
  <si>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</si>
  <si>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</si>
  <si>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</si>
  <si>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</si>
  <si>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</si>
  <si>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</si>
  <si>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</si>
  <si>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</si>
  <si>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</si>
  <si>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</si>
  <si>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</si>
  <si>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</si>
  <si>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</si>
  <si>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</si>
  <si>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</si>
  <si>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</si>
  <si>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</si>
  <si>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</si>
  <si>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</si>
  <si>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</si>
  <si>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</si>
  <si>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</si>
  <si>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</si>
  <si>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</si>
  <si>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</si>
  <si>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</si>
  <si>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</si>
  <si>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</si>
  <si>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</si>
  <si>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</si>
  <si>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</si>
  <si>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</si>
  <si>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</si>
  <si>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</si>
  <si>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</si>
  <si>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</si>
  <si>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</si>
  <si>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</si>
  <si>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</si>
  <si>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</si>
  <si>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</si>
  <si>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</si>
  <si>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</si>
  <si>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</si>
  <si>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</si>
  <si>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</si>
  <si>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</si>
  <si>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</si>
  <si>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</si>
  <si>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</si>
  <si>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</si>
  <si>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</si>
  <si>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</si>
  <si>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</si>
  <si>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</si>
  <si>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</si>
  <si>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</si>
  <si>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</si>
  <si>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</si>
  <si>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</si>
  <si>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</si>
  <si>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</si>
  <si>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</si>
  <si>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</si>
  <si>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</si>
  <si>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</si>
  <si>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</si>
  <si>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</si>
  <si>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</si>
  <si>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</si>
  <si>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</si>
  <si>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</si>
  <si>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</si>
  <si>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</si>
  <si>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</si>
  <si>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</si>
  <si>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</si>
  <si>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</si>
  <si>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</si>
  <si>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</si>
  <si>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</si>
  <si>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</si>
  <si>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</si>
  <si>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</si>
  <si>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</si>
  <si>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</si>
  <si>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</si>
  <si>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</si>
  <si>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</si>
  <si>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</si>
  <si>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</si>
  <si>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</si>
  <si>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</si>
  <si>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</si>
  <si>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</si>
  <si>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</si>
  <si>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</si>
  <si>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</si>
  <si>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</si>
  <si>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</si>
  <si>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</si>
  <si>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</si>
  <si>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</si>
  <si>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</si>
  <si>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</si>
  <si>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</si>
  <si>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</si>
  <si>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</si>
  <si>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</si>
  <si>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</si>
  <si>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</si>
  <si>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</si>
  <si>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</si>
  <si>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</si>
  <si>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</si>
  <si>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</si>
  <si>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</si>
  <si>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</si>
  <si>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</si>
  <si>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</si>
  <si>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</si>
  <si>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</si>
  <si>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</si>
  <si>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</si>
  <si>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</si>
  <si>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</si>
  <si>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</si>
  <si>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</si>
  <si>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</si>
  <si>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</si>
  <si>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</si>
  <si>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</si>
  <si>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</si>
  <si>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</si>
  <si>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</si>
  <si>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</si>
  <si>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</si>
  <si>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</si>
  <si>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</si>
  <si>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</si>
  <si>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</si>
  <si>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</si>
  <si>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</si>
  <si>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</si>
  <si>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</si>
  <si>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</si>
  <si>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</si>
  <si>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</si>
  <si>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</si>
  <si>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</si>
  <si>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</si>
  <si>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</si>
  <si>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</si>
  <si>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</si>
  <si>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</si>
  <si>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</si>
  <si>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</si>
  <si>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</si>
  <si>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</si>
  <si>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</si>
  <si>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</si>
  <si>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</si>
  <si>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</si>
  <si>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</si>
  <si>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</si>
  <si>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</si>
  <si>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</si>
  <si>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</si>
  <si>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</si>
  <si>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</si>
  <si>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</si>
  <si>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</si>
  <si>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</si>
  <si>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</si>
  <si>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</si>
  <si>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</si>
  <si>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</si>
  <si>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</si>
  <si>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</si>
  <si>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</si>
  <si>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</si>
  <si>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</si>
  <si>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</si>
  <si>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</si>
  <si>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</si>
  <si>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</si>
  <si>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</si>
  <si>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</si>
  <si>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</si>
  <si>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</si>
  <si>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</si>
  <si>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</si>
  <si>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</si>
  <si>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</si>
  <si>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</si>
  <si>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</si>
  <si>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</si>
  <si>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</si>
  <si>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</si>
  <si>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</si>
  <si>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</si>
  <si>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</si>
  <si>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</si>
  <si>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</si>
  <si>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</si>
  <si>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</si>
  <si>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</si>
  <si>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</si>
  <si>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</si>
  <si>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</si>
  <si>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</si>
  <si>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</si>
  <si>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</si>
  <si>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</si>
  <si>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</si>
  <si>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</si>
  <si>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</si>
  <si>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</si>
  <si>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</si>
  <si>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</si>
  <si>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</si>
  <si>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</si>
  <si>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</si>
  <si>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</si>
  <si>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</si>
  <si>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</si>
  <si>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</si>
  <si>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</si>
  <si>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</si>
  <si>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</si>
  <si>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</si>
  <si>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</si>
  <si>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</si>
  <si>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</si>
  <si>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</si>
  <si>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Report generation date &amp; time: Monday, December 22, 2025 11:12 AM</t>
  </si>
  <si>
    <t>BH3283</t>
  </si>
  <si>
    <t>Jainagar</t>
  </si>
  <si>
    <t>Kewati</t>
  </si>
  <si>
    <t>Darbhanga</t>
  </si>
  <si>
    <t>Bihar</t>
  </si>
  <si>
    <t>Dual Staff</t>
  </si>
  <si>
    <t>G-1</t>
  </si>
  <si>
    <t>Abhisek Kumar</t>
  </si>
  <si>
    <t>SF0080571</t>
  </si>
  <si>
    <t>BM</t>
  </si>
  <si>
    <t>Available &amp; Updated</t>
  </si>
  <si>
    <t>G-2</t>
  </si>
  <si>
    <t>Baliram Kumar Sah</t>
  </si>
  <si>
    <t>SF0087685</t>
  </si>
  <si>
    <t>BQM</t>
  </si>
  <si>
    <t>North</t>
  </si>
  <si>
    <t>Bihar-1</t>
  </si>
  <si>
    <t>kewati</t>
  </si>
  <si>
    <t>KALUAAHAI HARPUR</t>
  </si>
  <si>
    <t>SF0092590</t>
  </si>
  <si>
    <t>Uday Kumar</t>
  </si>
  <si>
    <t>KALUAAHAI HARPUR C11</t>
  </si>
  <si>
    <t>KALUAAHAI HARPUR C11 Premkala Devi1</t>
  </si>
  <si>
    <t>Chetana Weekly</t>
  </si>
  <si>
    <t>SSF5719910</t>
  </si>
  <si>
    <t>EBC</t>
  </si>
  <si>
    <t>HINDU</t>
  </si>
  <si>
    <t>Agriculture &amp; Farming</t>
  </si>
  <si>
    <t>SUSHILA DEVI</t>
  </si>
  <si>
    <t>KALUAAHAI HARPUR c11 g2 premkala192940 C11 G2</t>
  </si>
  <si>
    <t>SSF5719945</t>
  </si>
  <si>
    <t>Fruit Vegetable and Flower Business</t>
  </si>
  <si>
    <t>GHURNI DEVI</t>
  </si>
  <si>
    <t>SC</t>
  </si>
  <si>
    <t>SSF5719961</t>
  </si>
  <si>
    <t>VINITA DEVI</t>
  </si>
  <si>
    <t>SSF5719989</t>
  </si>
  <si>
    <t>Chicken/Mutton Shop</t>
  </si>
  <si>
    <t>BAHRU DEVI</t>
  </si>
  <si>
    <t>SSF5720006</t>
  </si>
  <si>
    <t>PREMKALA DEVI</t>
  </si>
  <si>
    <t>SSF5720024</t>
  </si>
  <si>
    <t>ANITA DEVI</t>
  </si>
  <si>
    <t>05-Mar-2024</t>
  </si>
  <si>
    <t>1</t>
  </si>
  <si>
    <t>1.80 Yrs</t>
  </si>
  <si>
    <t>05 Mar 2024</t>
  </si>
  <si>
    <t>&lt;= 2 Years</t>
  </si>
  <si>
    <t>13-Mar-2024</t>
  </si>
  <si>
    <t>08-Nov-2025</t>
  </si>
  <si>
    <t>&gt;180</t>
  </si>
  <si>
    <t>23-Apr-2025</t>
  </si>
  <si>
    <t>26-Mar-2025</t>
  </si>
  <si>
    <t>Open</t>
  </si>
  <si>
    <t>31-Mar-2025</t>
  </si>
  <si>
    <t>30-Sep-2025</t>
  </si>
  <si>
    <t>9931269802</t>
  </si>
  <si>
    <t>7043050755</t>
  </si>
  <si>
    <t>8104751443</t>
  </si>
  <si>
    <t>9155988414</t>
  </si>
  <si>
    <t>7903947625</t>
  </si>
  <si>
    <t>8409626350</t>
  </si>
  <si>
    <t>GOBRAHI</t>
  </si>
  <si>
    <t>GOBRAHI C8</t>
  </si>
  <si>
    <t>GOBRAHI c8 g2 chanda kumari devi199600 C8 G2</t>
  </si>
  <si>
    <t>SSF5753741</t>
  </si>
  <si>
    <t>SAKUN DEVI</t>
  </si>
  <si>
    <t>GOBRAHI C8 CHANDA KUMARI DEVI UDAY KUMAR CHOUDHARI KORAYA1</t>
  </si>
  <si>
    <t>SSF5122396</t>
  </si>
  <si>
    <t>Catering</t>
  </si>
  <si>
    <t>LALITA DEVI</t>
  </si>
  <si>
    <t>11-Mar-2024</t>
  </si>
  <si>
    <t>1.78 Yrs</t>
  </si>
  <si>
    <t>11 Mar 2024</t>
  </si>
  <si>
    <t>22-Mar-2024</t>
  </si>
  <si>
    <t>13-Dec-2025</t>
  </si>
  <si>
    <t>1-30 Days</t>
  </si>
  <si>
    <t>16-Nov-2024</t>
  </si>
  <si>
    <t>2</t>
  </si>
  <si>
    <t>2.01 Yrs</t>
  </si>
  <si>
    <t>20 Dec 2023</t>
  </si>
  <si>
    <t>&gt; 2 to 4 Years</t>
  </si>
  <si>
    <t>29-Nov-2024</t>
  </si>
  <si>
    <t>11-Apr-2025</t>
  </si>
  <si>
    <t>30-Jun-2025</t>
  </si>
  <si>
    <t>9142751669</t>
  </si>
  <si>
    <t>7877532173</t>
  </si>
  <si>
    <t>LAKSHMIPUR</t>
  </si>
  <si>
    <t>LAKSHMIPUR  C1</t>
  </si>
  <si>
    <t>LAKSHMIPUR c1a sita devi C1 G2</t>
  </si>
  <si>
    <t>SSF5314948</t>
  </si>
  <si>
    <t>Animal Husbandry &amp; Poultry</t>
  </si>
  <si>
    <t>SITA DEVI</t>
  </si>
  <si>
    <t>LAKSHMIPUR  C1 SITA DEVI GAJI SAHANI WD 09 KANHAULI MALIK TOLE1</t>
  </si>
  <si>
    <t>SSF5314924</t>
  </si>
  <si>
    <t>RINKU DEVI</t>
  </si>
  <si>
    <t>LAKSHMIPUR  C1 PARWATI BHANDARI MAHESH KUMAR BHAGAT WD 1 KANHAULI3</t>
  </si>
  <si>
    <t>SSF5784965</t>
  </si>
  <si>
    <t>GITA DEVI</t>
  </si>
  <si>
    <t>LAKSHMIPUR c1 g2 parwati bhandari199117 C1 G4</t>
  </si>
  <si>
    <t>SSF5784981</t>
  </si>
  <si>
    <t>SUNITA KUMARI</t>
  </si>
  <si>
    <t>SSF5784985</t>
  </si>
  <si>
    <t>MUSLIM</t>
  </si>
  <si>
    <t>NASIMA</t>
  </si>
  <si>
    <t>SSF5784989</t>
  </si>
  <si>
    <t>KAVIYA DEVI</t>
  </si>
  <si>
    <t>SSF5784999</t>
  </si>
  <si>
    <t>SHITALI DEVI</t>
  </si>
  <si>
    <t>SSF5788520</t>
  </si>
  <si>
    <t>Fruit Selling</t>
  </si>
  <si>
    <t>SAVITA DEVI</t>
  </si>
  <si>
    <t>Unnati weekly</t>
  </si>
  <si>
    <t>30-Jan-2024</t>
  </si>
  <si>
    <t>1.90 Yrs</t>
  </si>
  <si>
    <t>30 Jan 2024</t>
  </si>
  <si>
    <t>09-Feb-2024</t>
  </si>
  <si>
    <t>17-Nov-2024</t>
  </si>
  <si>
    <t>02-Mar-2024</t>
  </si>
  <si>
    <t>1.81 Yrs</t>
  </si>
  <si>
    <t>02 Mar 2024</t>
  </si>
  <si>
    <t>15-Mar-2024</t>
  </si>
  <si>
    <t>31-Jan-2025</t>
  </si>
  <si>
    <t>14-Mar-2024</t>
  </si>
  <si>
    <t>14 Mar 2024</t>
  </si>
  <si>
    <t>06-Mar-2025</t>
  </si>
  <si>
    <t>18-Apr-2025</t>
  </si>
  <si>
    <t>04-Jul-2025</t>
  </si>
  <si>
    <t>28-Mar-2025</t>
  </si>
  <si>
    <t>15-Nov-2024</t>
  </si>
  <si>
    <t>01-Oct-2024</t>
  </si>
  <si>
    <t>IL-1</t>
  </si>
  <si>
    <t>11-Oct-2024</t>
  </si>
  <si>
    <t>25-Jul-2025</t>
  </si>
  <si>
    <t>13-Jun-2025</t>
  </si>
  <si>
    <t>8271638603</t>
  </si>
  <si>
    <t>8292899183</t>
  </si>
  <si>
    <t>8797126392</t>
  </si>
  <si>
    <t>8793441907</t>
  </si>
  <si>
    <t>8207834610</t>
  </si>
  <si>
    <t>9157595015</t>
  </si>
  <si>
    <t>9905738307</t>
  </si>
  <si>
    <t>9905286827</t>
  </si>
  <si>
    <t>Raj Kumar Sah/SF0050575</t>
  </si>
  <si>
    <t>Mritunjay Kumar Roy</t>
  </si>
  <si>
    <t>SF0078125</t>
  </si>
  <si>
    <t>FN-25-26-02711</t>
  </si>
  <si>
    <t>Loan Officer</t>
  </si>
  <si>
    <t>IA</t>
  </si>
  <si>
    <t>Rajnish Kumar/SF0075331</t>
  </si>
  <si>
    <t>Rahul Kumar/SF0075330</t>
  </si>
  <si>
    <t>Shankarjee Singh/SF0092430</t>
  </si>
  <si>
    <t>Alok Kumar Raju/SF0091403</t>
  </si>
  <si>
    <t>Transferred</t>
  </si>
  <si>
    <t>No issue</t>
  </si>
  <si>
    <t>Borrower and loan card not available.</t>
  </si>
  <si>
    <t>Completed-Report Submitted</t>
  </si>
  <si>
    <t>Complaint Lodged</t>
  </si>
  <si>
    <t>SSF5784941</t>
  </si>
  <si>
    <t>MANGALI DEVI</t>
  </si>
  <si>
    <t>SSF5784942</t>
  </si>
  <si>
    <t>Kirana shop</t>
  </si>
  <si>
    <t>PARWATI BHANDARI</t>
  </si>
  <si>
    <t>19-Dec-2025</t>
  </si>
  <si>
    <t>Standard</t>
  </si>
  <si>
    <t>9016166424</t>
  </si>
  <si>
    <t>9570548257</t>
  </si>
  <si>
    <t>Borrower paid EMI of Rs-560 on 09-10-2024 but the same not accounted in same day but staff posted the fraud amount of Rs-560 on 08-11-2025.</t>
  </si>
  <si>
    <t>3 borrower paid EMI of Rs-560 each on 09-10-2024 total fraud amont of Rs-1680 &amp; these fraud amount posted in fimo in each borrower loan account onn 08-11-2025 by staff Mrityunjay Kumar/SF0078125, Staff transferred to another Branch.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</si>
</sst>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D5" sqref="AD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BH3283</v>
      </c>
      <c r="D5" s="63" t="str">
        <f>IF('Physical Cash at Safe'!D28="Yes", 'Physical Cash at Safe'!A4, 'Borrower Wise Details'!C5)</f>
        <v>Jainagar</v>
      </c>
      <c r="E5" s="63" t="str">
        <f>IF(D5="", "", IF(ISBLANK('Loan Outstanding Report'!C5), IF('Physical Cash at Safe'!D28="Yes", 'Physical Cash at Safe'!A6, ""), 'Loan Outstanding Report'!C5))</f>
        <v>Bihar-1</v>
      </c>
      <c r="F5" s="63" t="str">
        <f>IF(D5="", "", IF(ISBLANK('Loan Outstanding Report'!D5), IF('Physical Cash at Safe'!D28="Yes", 'Physical Cash at Safe'!E4, ""), 'Loan Outstanding Report'!D5))</f>
        <v>Darbhanga</v>
      </c>
      <c r="G5" s="61">
        <v>45937</v>
      </c>
      <c r="H5" s="107" t="s">
        <v>396</v>
      </c>
      <c r="I5" s="61">
        <v>45959</v>
      </c>
      <c r="J5" s="74" t="str">
        <f>IF('Physical Cash at Safe'!D28="Yes",'Physical Cash at Safe'!E28,IF('Borrower Wise Details'!D5&lt;&gt;"",'Borrower Wise Details'!D5,""))</f>
        <v>FN-25-26-02711</v>
      </c>
      <c r="K5" s="81">
        <v>3</v>
      </c>
      <c r="L5" s="82">
        <v>1680</v>
      </c>
      <c r="M5" s="82">
        <v>0</v>
      </c>
      <c r="N5" s="82" t="s">
        <v>397</v>
      </c>
      <c r="O5" s="82" t="s">
        <v>398</v>
      </c>
      <c r="P5" s="82" t="s">
        <v>399</v>
      </c>
      <c r="Q5" s="82" t="s">
        <v>400</v>
      </c>
      <c r="R5" s="75" t="str">
        <f>IF('Physical Cash at Safe'!$D$28="Yes", 'Physical Cash at Safe'!$A$28, IF('Borrower Wise Details'!F5&lt;&gt;"", 'Borrower Wise Details'!F5, ""))</f>
        <v>Mritunjay Kumar Roy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SF0078125</v>
      </c>
      <c r="U5" s="77" t="s">
        <v>401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404</v>
      </c>
      <c r="Z5" s="61">
        <v>46015</v>
      </c>
      <c r="AA5" s="61">
        <v>46021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18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1680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1680</v>
      </c>
      <c r="AE5" s="126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46022</v>
      </c>
      <c r="AH5" s="70" t="s">
        <v>416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BH3283</v>
      </c>
      <c r="C5" s="50" t="str">
        <f>IF('Fraud Investigation Report'!D5="", "", 'Fraud Investigation Report'!D5)</f>
        <v>Jainagar</v>
      </c>
      <c r="D5" s="68" t="str">
        <f>IF(OR('Fraud Investigation Report'!R5="", 'Fraud Investigation Report'!R5=0), "", 'Fraud Investigation Report'!R5)</f>
        <v>Mritunjay Kumar Roy</v>
      </c>
      <c r="E5" s="68" t="str">
        <f>IF(OR('Fraud Investigation Report'!T5="", 'Fraud Investigation Report'!T5=0), "", 'Fraud Investigation Report'!T5)</f>
        <v>SF0078125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FN-25-26-02711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1680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1680</v>
      </c>
      <c r="O5" s="69">
        <f>IF('Fraud Investigation Report'!AD5="", "", 'Fraud Investigation Report'!AD5)</f>
        <v>1680</v>
      </c>
      <c r="P5" s="126">
        <f>IF(AND(N5="", O5=""), "", IF(O5="", N5, N5 - IF(ISNUMBER(O5), O5, 0)))</f>
        <v>0</v>
      </c>
      <c r="Q5" s="49"/>
      <c r="R5" s="84" t="s">
        <v>405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2" t="s">
        <v>2</v>
      </c>
      <c r="B1" s="133"/>
      <c r="C1" s="133"/>
      <c r="D1" s="133"/>
      <c r="E1" s="134"/>
    </row>
    <row r="2" spans="1:5" ht="18" x14ac:dyDescent="0.35">
      <c r="A2" s="14"/>
      <c r="B2" s="135" t="s">
        <v>3</v>
      </c>
      <c r="C2" s="135"/>
      <c r="D2" s="13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248</v>
      </c>
      <c r="B4" s="41" t="s">
        <v>249</v>
      </c>
      <c r="C4" s="41" t="s">
        <v>250</v>
      </c>
      <c r="D4" s="41" t="s">
        <v>251</v>
      </c>
      <c r="E4" s="41" t="s">
        <v>251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252</v>
      </c>
      <c r="B6" s="18">
        <v>46013</v>
      </c>
      <c r="C6" s="18">
        <v>46012</v>
      </c>
      <c r="D6" s="18">
        <v>46013</v>
      </c>
      <c r="E6" s="19">
        <v>0.47916666666666669</v>
      </c>
    </row>
    <row r="7" spans="1:5" ht="15.6" x14ac:dyDescent="0.3">
      <c r="A7" s="136" t="s">
        <v>70</v>
      </c>
      <c r="B7" s="137"/>
      <c r="C7" s="137"/>
      <c r="D7" s="137"/>
      <c r="E7" s="137"/>
    </row>
    <row r="8" spans="1:5" ht="15" customHeight="1" x14ac:dyDescent="0.3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4" x14ac:dyDescent="0.3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15</v>
      </c>
      <c r="C11" s="23">
        <f>B11*A11</f>
        <v>7500</v>
      </c>
      <c r="D11" s="25">
        <v>13</v>
      </c>
      <c r="E11" s="23">
        <f t="shared" ref="E11:E17" si="0">D11*A11</f>
        <v>6500</v>
      </c>
    </row>
    <row r="12" spans="1:5" ht="14.4" x14ac:dyDescent="0.3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4" x14ac:dyDescent="0.3">
      <c r="A13" s="24">
        <v>100</v>
      </c>
      <c r="B13" s="25">
        <v>0</v>
      </c>
      <c r="C13" s="23">
        <f t="shared" ref="C13:C17" si="1">B13*A13</f>
        <v>0</v>
      </c>
      <c r="D13" s="25">
        <v>10</v>
      </c>
      <c r="E13" s="23">
        <f t="shared" si="0"/>
        <v>1000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1</v>
      </c>
      <c r="E14" s="23">
        <f t="shared" si="0"/>
        <v>50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6</v>
      </c>
      <c r="C16" s="23">
        <f t="shared" si="1"/>
        <v>60</v>
      </c>
      <c r="D16" s="25">
        <v>1</v>
      </c>
      <c r="E16" s="23">
        <f t="shared" si="0"/>
        <v>10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4</v>
      </c>
      <c r="C18" s="23">
        <f>B18</f>
        <v>4</v>
      </c>
      <c r="D18" s="27">
        <v>4</v>
      </c>
      <c r="E18" s="28">
        <f>D18</f>
        <v>4</v>
      </c>
    </row>
    <row r="19" spans="1:5" ht="14.4" x14ac:dyDescent="0.3">
      <c r="A19" s="29"/>
      <c r="B19" s="30" t="s">
        <v>76</v>
      </c>
      <c r="C19" s="31">
        <f>SUM(C10:C18)</f>
        <v>7564</v>
      </c>
      <c r="D19" s="30" t="s">
        <v>76</v>
      </c>
      <c r="E19" s="31">
        <f>SUM(E10:E18)</f>
        <v>7564</v>
      </c>
    </row>
    <row r="20" spans="1:5" ht="30" customHeight="1" x14ac:dyDescent="0.3">
      <c r="A20" s="144" t="s">
        <v>97</v>
      </c>
      <c r="B20" s="145"/>
      <c r="C20" s="32">
        <v>7564</v>
      </c>
      <c r="D20" s="33" t="s">
        <v>91</v>
      </c>
      <c r="E20" s="34">
        <v>0</v>
      </c>
    </row>
    <row r="21" spans="1:5" ht="30" customHeight="1" x14ac:dyDescent="0.3">
      <c r="A21" s="146" t="s">
        <v>88</v>
      </c>
      <c r="B21" s="147"/>
      <c r="C21" s="34">
        <v>0</v>
      </c>
      <c r="D21" s="33" t="s">
        <v>89</v>
      </c>
      <c r="E21" s="34">
        <v>0</v>
      </c>
    </row>
    <row r="22" spans="1:5" ht="30" customHeight="1" x14ac:dyDescent="0.3">
      <c r="A22" s="146" t="s">
        <v>77</v>
      </c>
      <c r="B22" s="147"/>
      <c r="C22" s="34">
        <v>0</v>
      </c>
      <c r="D22" s="35" t="s">
        <v>78</v>
      </c>
      <c r="E22" s="34"/>
    </row>
    <row r="23" spans="1:5" ht="30" customHeight="1" x14ac:dyDescent="0.3">
      <c r="A23" s="146" t="s">
        <v>79</v>
      </c>
      <c r="B23" s="147"/>
      <c r="C23" s="52">
        <f>(C19+C21)-(E20+E21)-E19</f>
        <v>0</v>
      </c>
      <c r="D23" s="53" t="s">
        <v>215</v>
      </c>
      <c r="E23" s="34">
        <v>0</v>
      </c>
    </row>
    <row r="24" spans="1:5" ht="82.5" customHeight="1" x14ac:dyDescent="0.3">
      <c r="A24" s="33" t="s">
        <v>80</v>
      </c>
      <c r="B24" s="131"/>
      <c r="C24" s="131"/>
      <c r="D24" s="131"/>
      <c r="E24" s="131"/>
    </row>
    <row r="25" spans="1:5" ht="57.75" customHeight="1" x14ac:dyDescent="0.3">
      <c r="A25" s="36" t="s">
        <v>81</v>
      </c>
      <c r="B25" s="153"/>
      <c r="C25" s="153"/>
      <c r="D25" s="153"/>
      <c r="E25" s="153"/>
    </row>
    <row r="26" spans="1:5" ht="20.100000000000001" customHeight="1" x14ac:dyDescent="0.3">
      <c r="A26" s="158" t="s">
        <v>189</v>
      </c>
      <c r="B26" s="158"/>
      <c r="C26" s="158"/>
      <c r="D26" s="158"/>
      <c r="E26" s="158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56" t="s">
        <v>218</v>
      </c>
      <c r="E29" s="157"/>
    </row>
    <row r="30" spans="1:5" ht="40.049999999999997" customHeight="1" x14ac:dyDescent="0.3">
      <c r="A30" s="127"/>
      <c r="B30" s="127"/>
      <c r="C30" s="128"/>
      <c r="D30" s="159"/>
      <c r="E30" s="160"/>
    </row>
    <row r="31" spans="1:5" ht="15" customHeight="1" x14ac:dyDescent="0.3">
      <c r="A31" s="161"/>
      <c r="B31" s="162"/>
      <c r="C31" s="162"/>
      <c r="D31" s="162"/>
      <c r="E31" s="163"/>
    </row>
    <row r="32" spans="1:5" ht="24.75" customHeight="1" x14ac:dyDescent="0.3">
      <c r="A32" s="37" t="s">
        <v>219</v>
      </c>
      <c r="B32" s="38" t="s">
        <v>253</v>
      </c>
      <c r="C32" s="37" t="s">
        <v>82</v>
      </c>
      <c r="D32" s="154" t="s">
        <v>258</v>
      </c>
      <c r="E32" s="155"/>
    </row>
    <row r="33" spans="1:5" ht="18" customHeight="1" x14ac:dyDescent="0.3">
      <c r="A33" s="37" t="s">
        <v>83</v>
      </c>
      <c r="B33" s="106" t="s">
        <v>254</v>
      </c>
      <c r="C33" s="39" t="s">
        <v>84</v>
      </c>
      <c r="D33" s="148" t="s">
        <v>259</v>
      </c>
      <c r="E33" s="149"/>
    </row>
    <row r="34" spans="1:5" ht="27.6" x14ac:dyDescent="0.3">
      <c r="A34" s="39" t="s">
        <v>220</v>
      </c>
      <c r="B34" s="38" t="s">
        <v>255</v>
      </c>
      <c r="C34" s="39" t="s">
        <v>221</v>
      </c>
      <c r="D34" s="150" t="s">
        <v>260</v>
      </c>
      <c r="E34" s="151"/>
    </row>
    <row r="35" spans="1:5" ht="27.6" x14ac:dyDescent="0.3">
      <c r="A35" s="39" t="s">
        <v>222</v>
      </c>
      <c r="B35" s="38" t="s">
        <v>256</v>
      </c>
      <c r="C35" s="39" t="s">
        <v>224</v>
      </c>
      <c r="D35" s="150" t="s">
        <v>261</v>
      </c>
      <c r="E35" s="151"/>
    </row>
    <row r="36" spans="1:5" ht="25.5" customHeight="1" x14ac:dyDescent="0.3">
      <c r="A36" s="39" t="s">
        <v>223</v>
      </c>
      <c r="B36" s="38" t="s">
        <v>257</v>
      </c>
      <c r="C36" s="39" t="s">
        <v>225</v>
      </c>
      <c r="D36" s="152" t="s">
        <v>262</v>
      </c>
      <c r="E36" s="152"/>
    </row>
    <row r="37" spans="1:5" ht="30" customHeight="1" x14ac:dyDescent="0.3"/>
    <row r="1048576" ht="21" hidden="1" customHeight="1" x14ac:dyDescent="0.3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F5" sqref="F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BH3283</v>
      </c>
      <c r="C5" s="119" t="str">
        <f>IF('Loan Outstanding Report'!$H$5="", "", 'Loan Outstanding Report'!$H$5)</f>
        <v>Jainagar</v>
      </c>
      <c r="D5" s="41" t="s">
        <v>394</v>
      </c>
      <c r="E5" s="65">
        <v>46016</v>
      </c>
      <c r="F5" s="38" t="s">
        <v>392</v>
      </c>
      <c r="G5" s="49" t="s">
        <v>393</v>
      </c>
      <c r="H5" s="49" t="s">
        <v>395</v>
      </c>
      <c r="I5" s="120" t="s">
        <v>269</v>
      </c>
      <c r="J5" s="120" t="s">
        <v>272</v>
      </c>
      <c r="K5" s="120" t="s">
        <v>276</v>
      </c>
      <c r="L5" s="11">
        <v>355631500</v>
      </c>
      <c r="M5" s="65" t="s">
        <v>291</v>
      </c>
      <c r="N5" s="124">
        <v>45000</v>
      </c>
      <c r="O5" s="124">
        <v>560</v>
      </c>
      <c r="P5" s="121" t="s">
        <v>139</v>
      </c>
      <c r="Q5" s="80">
        <v>45574</v>
      </c>
      <c r="R5" s="124">
        <v>560</v>
      </c>
      <c r="S5" s="124">
        <v>560</v>
      </c>
      <c r="T5" s="124">
        <v>0</v>
      </c>
      <c r="U5" s="125">
        <f t="shared" ref="U5" si="0">IF(AND(ISBLANK(R5),ISBLANK(S5),ISBLANK(T5)),"",R5-(S5+T5))</f>
        <v>0</v>
      </c>
      <c r="V5" s="117" t="s">
        <v>201</v>
      </c>
      <c r="W5" s="122" t="s">
        <v>415</v>
      </c>
    </row>
    <row r="6" spans="1:23" ht="25.05" customHeight="1" x14ac:dyDescent="0.3">
      <c r="A6" s="64">
        <v>2</v>
      </c>
      <c r="B6" s="60" t="str">
        <f>IF(J6&lt;&gt;"", $B$5, "")</f>
        <v>BH3283</v>
      </c>
      <c r="C6" s="119" t="str">
        <f>IF(J6&lt;&gt;"", $C$5, "")</f>
        <v>Jainagar</v>
      </c>
      <c r="D6" s="41" t="str">
        <f>IF(J6&lt;&gt;"", $D$5, "")</f>
        <v>FN-25-26-02711</v>
      </c>
      <c r="E6" s="65">
        <v>46016</v>
      </c>
      <c r="F6" s="38" t="str">
        <f>IF(J6&lt;&gt;"", $F$5, "")</f>
        <v>Mritunjay Kumar Roy</v>
      </c>
      <c r="G6" s="49" t="str">
        <f>IF(J6&lt;&gt;"", $G$5, "")</f>
        <v>SF0078125</v>
      </c>
      <c r="H6" s="49" t="str">
        <f>IF(J6&lt;&gt;"", $H$5, "")</f>
        <v>Loan Officer</v>
      </c>
      <c r="I6" s="120" t="s">
        <v>269</v>
      </c>
      <c r="J6" s="120" t="s">
        <v>278</v>
      </c>
      <c r="K6" s="120" t="s">
        <v>280</v>
      </c>
      <c r="L6" s="11">
        <v>355631593</v>
      </c>
      <c r="M6" s="65" t="s">
        <v>291</v>
      </c>
      <c r="N6" s="124">
        <v>45000</v>
      </c>
      <c r="O6" s="124">
        <v>560</v>
      </c>
      <c r="P6" s="121" t="s">
        <v>139</v>
      </c>
      <c r="Q6" s="80">
        <v>45574</v>
      </c>
      <c r="R6" s="124">
        <v>560</v>
      </c>
      <c r="S6" s="124">
        <v>560</v>
      </c>
      <c r="T6" s="124">
        <v>0</v>
      </c>
      <c r="U6" s="125">
        <f t="shared" ref="U6:U69" si="1">IF(AND(ISBLANK(R6),ISBLANK(S6),ISBLANK(T6)),"",R6-(S6+T6))</f>
        <v>0</v>
      </c>
      <c r="V6" s="117" t="s">
        <v>201</v>
      </c>
      <c r="W6" s="122" t="s">
        <v>415</v>
      </c>
    </row>
    <row r="7" spans="1:23" ht="25.05" customHeight="1" x14ac:dyDescent="0.3">
      <c r="A7" s="64">
        <v>3</v>
      </c>
      <c r="B7" s="60" t="str">
        <f t="shared" ref="B7:B70" si="2">IF(J7&lt;&gt;"", $B$5, "")</f>
        <v>BH3283</v>
      </c>
      <c r="C7" s="119" t="str">
        <f t="shared" ref="C7:C70" si="3">IF(J7&lt;&gt;"", $C$5, "")</f>
        <v>Jainagar</v>
      </c>
      <c r="D7" s="41" t="str">
        <f t="shared" ref="D7:D70" si="4">IF(J7&lt;&gt;"", $D$5, "")</f>
        <v>FN-25-26-02711</v>
      </c>
      <c r="E7" s="65">
        <v>46016</v>
      </c>
      <c r="F7" s="38" t="str">
        <f t="shared" ref="F7:F70" si="5">IF(J7&lt;&gt;"", $F$5, "")</f>
        <v>Mritunjay Kumar Roy</v>
      </c>
      <c r="G7" s="49" t="str">
        <f t="shared" ref="G7:G70" si="6">IF(J7&lt;&gt;"", $G$5, "")</f>
        <v>SF0078125</v>
      </c>
      <c r="H7" s="49" t="str">
        <f t="shared" ref="H7:H70" si="7">IF(J7&lt;&gt;"", $H$5, "")</f>
        <v>Loan Officer</v>
      </c>
      <c r="I7" s="120" t="s">
        <v>269</v>
      </c>
      <c r="J7" s="120" t="s">
        <v>284</v>
      </c>
      <c r="K7" s="120" t="s">
        <v>286</v>
      </c>
      <c r="L7" s="11">
        <v>355631688</v>
      </c>
      <c r="M7" s="65" t="s">
        <v>291</v>
      </c>
      <c r="N7" s="124">
        <v>45000</v>
      </c>
      <c r="O7" s="124">
        <v>560</v>
      </c>
      <c r="P7" s="121" t="s">
        <v>139</v>
      </c>
      <c r="Q7" s="80">
        <v>45574</v>
      </c>
      <c r="R7" s="124">
        <v>560</v>
      </c>
      <c r="S7" s="124">
        <v>560</v>
      </c>
      <c r="T7" s="124">
        <v>0</v>
      </c>
      <c r="U7" s="125">
        <f t="shared" si="1"/>
        <v>0</v>
      </c>
      <c r="V7" s="117" t="s">
        <v>201</v>
      </c>
      <c r="W7" s="122" t="s">
        <v>415</v>
      </c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L1" zoomScale="80" zoomScaleNormal="80" workbookViewId="0"/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 t="s">
        <v>247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263</v>
      </c>
      <c r="C5" s="38" t="s">
        <v>264</v>
      </c>
      <c r="D5" s="38" t="s">
        <v>251</v>
      </c>
      <c r="E5" s="38" t="s">
        <v>251</v>
      </c>
      <c r="F5" s="38" t="s">
        <v>265</v>
      </c>
      <c r="G5" s="84" t="s">
        <v>248</v>
      </c>
      <c r="H5" s="38" t="s">
        <v>249</v>
      </c>
      <c r="I5" s="84">
        <v>192940</v>
      </c>
      <c r="J5" s="38" t="s">
        <v>266</v>
      </c>
      <c r="K5" s="84">
        <v>192940</v>
      </c>
      <c r="L5" s="84" t="s">
        <v>267</v>
      </c>
      <c r="M5" s="38" t="s">
        <v>268</v>
      </c>
      <c r="N5" s="84">
        <v>498126</v>
      </c>
      <c r="O5" s="84" t="s">
        <v>269</v>
      </c>
      <c r="P5" s="84">
        <v>802217</v>
      </c>
      <c r="Q5" s="38" t="s">
        <v>270</v>
      </c>
      <c r="R5" s="38" t="s">
        <v>271</v>
      </c>
      <c r="S5" s="84" t="s">
        <v>272</v>
      </c>
      <c r="T5" s="84" t="s">
        <v>272</v>
      </c>
      <c r="U5" s="84" t="s">
        <v>273</v>
      </c>
      <c r="V5" s="84" t="s">
        <v>274</v>
      </c>
      <c r="W5" s="84">
        <v>541</v>
      </c>
      <c r="X5" s="38" t="s">
        <v>275</v>
      </c>
      <c r="Y5" s="84">
        <v>355631500</v>
      </c>
      <c r="Z5" s="38" t="s">
        <v>276</v>
      </c>
      <c r="AA5" s="108" t="s">
        <v>291</v>
      </c>
      <c r="AB5" s="84">
        <v>45000</v>
      </c>
      <c r="AC5" s="108"/>
      <c r="AD5" s="84">
        <v>102</v>
      </c>
      <c r="AE5" s="84" t="s">
        <v>292</v>
      </c>
      <c r="AF5" s="84" t="s">
        <v>293</v>
      </c>
      <c r="AG5" s="108" t="s">
        <v>294</v>
      </c>
      <c r="AH5" s="84" t="s">
        <v>295</v>
      </c>
      <c r="AI5" s="108" t="s">
        <v>296</v>
      </c>
      <c r="AJ5" s="84">
        <v>560</v>
      </c>
      <c r="AK5" s="84">
        <v>560</v>
      </c>
      <c r="AL5" s="108" t="s">
        <v>297</v>
      </c>
      <c r="AM5" s="84">
        <v>12240.47</v>
      </c>
      <c r="AN5" s="112">
        <v>6239.53</v>
      </c>
      <c r="AO5" s="112">
        <v>18480</v>
      </c>
      <c r="AP5" s="112">
        <v>32759.53</v>
      </c>
      <c r="AQ5" s="112">
        <v>5779.47</v>
      </c>
      <c r="AR5" s="112">
        <v>38539</v>
      </c>
      <c r="AS5" s="112">
        <v>27935.27</v>
      </c>
      <c r="AT5" s="112">
        <v>5664.73</v>
      </c>
      <c r="AU5" s="112">
        <v>33600</v>
      </c>
      <c r="AV5" s="84">
        <v>93</v>
      </c>
      <c r="AW5" s="84">
        <v>418</v>
      </c>
      <c r="AX5" s="84" t="s">
        <v>298</v>
      </c>
      <c r="AY5" s="108"/>
      <c r="AZ5" s="84"/>
      <c r="BA5" s="84"/>
      <c r="BB5" s="84" t="s">
        <v>301</v>
      </c>
      <c r="BC5" s="84"/>
      <c r="BD5" s="108" t="s">
        <v>302</v>
      </c>
      <c r="BE5" s="84">
        <v>45000</v>
      </c>
      <c r="BF5" s="38" t="s">
        <v>272</v>
      </c>
      <c r="BG5" s="84" t="s">
        <v>304</v>
      </c>
      <c r="BH5" s="114" t="s">
        <v>391</v>
      </c>
      <c r="BI5" s="38" t="s">
        <v>110</v>
      </c>
      <c r="BJ5" s="85">
        <v>46016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560</v>
      </c>
      <c r="BQ5" s="117" t="s">
        <v>201</v>
      </c>
      <c r="BR5" s="129" t="s">
        <v>415</v>
      </c>
    </row>
    <row r="6" spans="1:70" s="113" customFormat="1" ht="15" customHeight="1" x14ac:dyDescent="0.3">
      <c r="A6" s="84">
        <v>2</v>
      </c>
      <c r="B6" s="38" t="s">
        <v>263</v>
      </c>
      <c r="C6" s="38" t="s">
        <v>264</v>
      </c>
      <c r="D6" s="38" t="s">
        <v>251</v>
      </c>
      <c r="E6" s="38" t="s">
        <v>251</v>
      </c>
      <c r="F6" s="38" t="s">
        <v>265</v>
      </c>
      <c r="G6" s="84" t="s">
        <v>248</v>
      </c>
      <c r="H6" s="38" t="s">
        <v>249</v>
      </c>
      <c r="I6" s="84">
        <v>192940</v>
      </c>
      <c r="J6" s="38" t="s">
        <v>266</v>
      </c>
      <c r="K6" s="84">
        <v>192940</v>
      </c>
      <c r="L6" s="84" t="s">
        <v>267</v>
      </c>
      <c r="M6" s="38" t="s">
        <v>268</v>
      </c>
      <c r="N6" s="84">
        <v>498126</v>
      </c>
      <c r="O6" s="84" t="s">
        <v>269</v>
      </c>
      <c r="P6" s="84">
        <v>802217</v>
      </c>
      <c r="Q6" s="38" t="s">
        <v>270</v>
      </c>
      <c r="R6" s="38" t="s">
        <v>271</v>
      </c>
      <c r="S6" s="84" t="s">
        <v>278</v>
      </c>
      <c r="T6" s="84" t="s">
        <v>278</v>
      </c>
      <c r="U6" s="84" t="s">
        <v>273</v>
      </c>
      <c r="V6" s="84" t="s">
        <v>274</v>
      </c>
      <c r="W6" s="84">
        <v>541</v>
      </c>
      <c r="X6" s="38" t="s">
        <v>279</v>
      </c>
      <c r="Y6" s="84">
        <v>355631593</v>
      </c>
      <c r="Z6" s="38" t="s">
        <v>280</v>
      </c>
      <c r="AA6" s="108" t="s">
        <v>291</v>
      </c>
      <c r="AB6" s="84">
        <v>45000</v>
      </c>
      <c r="AC6" s="108"/>
      <c r="AD6" s="84">
        <v>102</v>
      </c>
      <c r="AE6" s="84" t="s">
        <v>292</v>
      </c>
      <c r="AF6" s="84" t="s">
        <v>293</v>
      </c>
      <c r="AG6" s="108" t="s">
        <v>294</v>
      </c>
      <c r="AH6" s="84" t="s">
        <v>295</v>
      </c>
      <c r="AI6" s="108" t="s">
        <v>296</v>
      </c>
      <c r="AJ6" s="84">
        <v>560</v>
      </c>
      <c r="AK6" s="84">
        <v>560</v>
      </c>
      <c r="AL6" s="108" t="s">
        <v>297</v>
      </c>
      <c r="AM6" s="84">
        <v>11440.36</v>
      </c>
      <c r="AN6" s="112">
        <v>5919.64</v>
      </c>
      <c r="AO6" s="112">
        <v>17360</v>
      </c>
      <c r="AP6" s="112">
        <v>33559.64</v>
      </c>
      <c r="AQ6" s="112">
        <v>6099.36</v>
      </c>
      <c r="AR6" s="112">
        <v>39659</v>
      </c>
      <c r="AS6" s="112">
        <v>28735.38</v>
      </c>
      <c r="AT6" s="112">
        <v>5984.62</v>
      </c>
      <c r="AU6" s="112">
        <v>34720</v>
      </c>
      <c r="AV6" s="84">
        <v>93</v>
      </c>
      <c r="AW6" s="84">
        <v>432</v>
      </c>
      <c r="AX6" s="84" t="s">
        <v>298</v>
      </c>
      <c r="AY6" s="108"/>
      <c r="AZ6" s="84"/>
      <c r="BA6" s="84"/>
      <c r="BB6" s="84" t="s">
        <v>301</v>
      </c>
      <c r="BC6" s="84"/>
      <c r="BD6" s="108" t="s">
        <v>302</v>
      </c>
      <c r="BE6" s="84">
        <v>45000</v>
      </c>
      <c r="BF6" s="38" t="s">
        <v>278</v>
      </c>
      <c r="BG6" s="84" t="s">
        <v>305</v>
      </c>
      <c r="BH6" s="114" t="s">
        <v>391</v>
      </c>
      <c r="BI6" s="38" t="s">
        <v>110</v>
      </c>
      <c r="BJ6" s="85">
        <v>46016</v>
      </c>
      <c r="BK6" s="84"/>
      <c r="BL6" s="38" t="s">
        <v>115</v>
      </c>
      <c r="BM6" s="115" t="s">
        <v>120</v>
      </c>
      <c r="BN6" s="116" t="s">
        <v>199</v>
      </c>
      <c r="BO6" s="84" t="s">
        <v>244</v>
      </c>
      <c r="BP6" s="84">
        <v>560</v>
      </c>
      <c r="BQ6" s="117" t="s">
        <v>201</v>
      </c>
      <c r="BR6" s="129" t="s">
        <v>415</v>
      </c>
    </row>
    <row r="7" spans="1:70" s="113" customFormat="1" ht="15" customHeight="1" x14ac:dyDescent="0.3">
      <c r="A7" s="84">
        <v>3</v>
      </c>
      <c r="B7" s="38" t="s">
        <v>263</v>
      </c>
      <c r="C7" s="38" t="s">
        <v>264</v>
      </c>
      <c r="D7" s="38" t="s">
        <v>251</v>
      </c>
      <c r="E7" s="38" t="s">
        <v>251</v>
      </c>
      <c r="F7" s="38" t="s">
        <v>265</v>
      </c>
      <c r="G7" s="84" t="s">
        <v>248</v>
      </c>
      <c r="H7" s="38" t="s">
        <v>249</v>
      </c>
      <c r="I7" s="84">
        <v>192940</v>
      </c>
      <c r="J7" s="38" t="s">
        <v>266</v>
      </c>
      <c r="K7" s="84">
        <v>192940</v>
      </c>
      <c r="L7" s="84" t="s">
        <v>267</v>
      </c>
      <c r="M7" s="38" t="s">
        <v>268</v>
      </c>
      <c r="N7" s="84">
        <v>498126</v>
      </c>
      <c r="O7" s="84" t="s">
        <v>269</v>
      </c>
      <c r="P7" s="84">
        <v>802217</v>
      </c>
      <c r="Q7" s="38" t="s">
        <v>270</v>
      </c>
      <c r="R7" s="38" t="s">
        <v>271</v>
      </c>
      <c r="S7" s="84" t="s">
        <v>282</v>
      </c>
      <c r="T7" s="84" t="s">
        <v>282</v>
      </c>
      <c r="U7" s="84" t="s">
        <v>273</v>
      </c>
      <c r="V7" s="84" t="s">
        <v>274</v>
      </c>
      <c r="W7" s="84">
        <v>541</v>
      </c>
      <c r="X7" s="38" t="s">
        <v>279</v>
      </c>
      <c r="Y7" s="84">
        <v>355631631</v>
      </c>
      <c r="Z7" s="38" t="s">
        <v>283</v>
      </c>
      <c r="AA7" s="108" t="s">
        <v>291</v>
      </c>
      <c r="AB7" s="84">
        <v>45000</v>
      </c>
      <c r="AC7" s="108"/>
      <c r="AD7" s="84">
        <v>102</v>
      </c>
      <c r="AE7" s="84" t="s">
        <v>292</v>
      </c>
      <c r="AF7" s="84" t="s">
        <v>293</v>
      </c>
      <c r="AG7" s="108" t="s">
        <v>294</v>
      </c>
      <c r="AH7" s="84" t="s">
        <v>295</v>
      </c>
      <c r="AI7" s="108" t="s">
        <v>296</v>
      </c>
      <c r="AJ7" s="84">
        <v>560</v>
      </c>
      <c r="AK7" s="84">
        <v>560</v>
      </c>
      <c r="AL7" s="108" t="s">
        <v>299</v>
      </c>
      <c r="AM7" s="84">
        <v>23369.360000000001</v>
      </c>
      <c r="AN7" s="112">
        <v>9670.64</v>
      </c>
      <c r="AO7" s="112">
        <v>33040</v>
      </c>
      <c r="AP7" s="112">
        <v>21630.639999999999</v>
      </c>
      <c r="AQ7" s="112">
        <v>2348.36</v>
      </c>
      <c r="AR7" s="112">
        <v>23979</v>
      </c>
      <c r="AS7" s="112">
        <v>16806.38</v>
      </c>
      <c r="AT7" s="112">
        <v>2233.62</v>
      </c>
      <c r="AU7" s="112">
        <v>19040</v>
      </c>
      <c r="AV7" s="84">
        <v>93</v>
      </c>
      <c r="AW7" s="84">
        <v>236</v>
      </c>
      <c r="AX7" s="84" t="s">
        <v>298</v>
      </c>
      <c r="AY7" s="108"/>
      <c r="AZ7" s="84"/>
      <c r="BA7" s="84"/>
      <c r="BB7" s="84" t="s">
        <v>301</v>
      </c>
      <c r="BC7" s="84"/>
      <c r="BD7" s="108" t="s">
        <v>303</v>
      </c>
      <c r="BE7" s="84">
        <v>45000</v>
      </c>
      <c r="BF7" s="38" t="s">
        <v>282</v>
      </c>
      <c r="BG7" s="84" t="s">
        <v>306</v>
      </c>
      <c r="BH7" s="114" t="s">
        <v>391</v>
      </c>
      <c r="BI7" s="38" t="s">
        <v>110</v>
      </c>
      <c r="BJ7" s="85">
        <v>46016</v>
      </c>
      <c r="BK7" s="84"/>
      <c r="BL7" s="38" t="s">
        <v>115</v>
      </c>
      <c r="BM7" s="115" t="s">
        <v>120</v>
      </c>
      <c r="BN7" s="116" t="s">
        <v>199</v>
      </c>
      <c r="BO7" s="84" t="s">
        <v>245</v>
      </c>
      <c r="BP7" s="84"/>
      <c r="BQ7" s="117"/>
      <c r="BR7" s="118" t="s">
        <v>402</v>
      </c>
    </row>
    <row r="8" spans="1:70" s="113" customFormat="1" ht="15" customHeight="1" x14ac:dyDescent="0.3">
      <c r="A8" s="84">
        <v>4</v>
      </c>
      <c r="B8" s="38" t="s">
        <v>263</v>
      </c>
      <c r="C8" s="38" t="s">
        <v>264</v>
      </c>
      <c r="D8" s="38" t="s">
        <v>251</v>
      </c>
      <c r="E8" s="38" t="s">
        <v>251</v>
      </c>
      <c r="F8" s="38" t="s">
        <v>265</v>
      </c>
      <c r="G8" s="84" t="s">
        <v>248</v>
      </c>
      <c r="H8" s="38" t="s">
        <v>249</v>
      </c>
      <c r="I8" s="84">
        <v>192940</v>
      </c>
      <c r="J8" s="38" t="s">
        <v>266</v>
      </c>
      <c r="K8" s="84">
        <v>192940</v>
      </c>
      <c r="L8" s="84" t="s">
        <v>267</v>
      </c>
      <c r="M8" s="38" t="s">
        <v>268</v>
      </c>
      <c r="N8" s="84">
        <v>498126</v>
      </c>
      <c r="O8" s="84" t="s">
        <v>269</v>
      </c>
      <c r="P8" s="84">
        <v>804388</v>
      </c>
      <c r="Q8" s="38" t="s">
        <v>277</v>
      </c>
      <c r="R8" s="38" t="s">
        <v>271</v>
      </c>
      <c r="S8" s="84" t="s">
        <v>284</v>
      </c>
      <c r="T8" s="84" t="s">
        <v>284</v>
      </c>
      <c r="U8" s="84" t="s">
        <v>281</v>
      </c>
      <c r="V8" s="84" t="s">
        <v>274</v>
      </c>
      <c r="W8" s="84">
        <v>541</v>
      </c>
      <c r="X8" s="38" t="s">
        <v>285</v>
      </c>
      <c r="Y8" s="84">
        <v>355631688</v>
      </c>
      <c r="Z8" s="38" t="s">
        <v>286</v>
      </c>
      <c r="AA8" s="108" t="s">
        <v>291</v>
      </c>
      <c r="AB8" s="84">
        <v>45000</v>
      </c>
      <c r="AC8" s="108"/>
      <c r="AD8" s="84">
        <v>102</v>
      </c>
      <c r="AE8" s="84" t="s">
        <v>292</v>
      </c>
      <c r="AF8" s="84" t="s">
        <v>293</v>
      </c>
      <c r="AG8" s="108" t="s">
        <v>294</v>
      </c>
      <c r="AH8" s="84" t="s">
        <v>295</v>
      </c>
      <c r="AI8" s="108" t="s">
        <v>296</v>
      </c>
      <c r="AJ8" s="84">
        <v>560</v>
      </c>
      <c r="AK8" s="84">
        <v>560</v>
      </c>
      <c r="AL8" s="108" t="s">
        <v>297</v>
      </c>
      <c r="AM8" s="84">
        <v>11440.36</v>
      </c>
      <c r="AN8" s="112">
        <v>5919.64</v>
      </c>
      <c r="AO8" s="112">
        <v>17360</v>
      </c>
      <c r="AP8" s="112">
        <v>33559.64</v>
      </c>
      <c r="AQ8" s="112">
        <v>6099.36</v>
      </c>
      <c r="AR8" s="112">
        <v>39659</v>
      </c>
      <c r="AS8" s="112">
        <v>28735.38</v>
      </c>
      <c r="AT8" s="112">
        <v>5984.62</v>
      </c>
      <c r="AU8" s="112">
        <v>34720</v>
      </c>
      <c r="AV8" s="84">
        <v>93</v>
      </c>
      <c r="AW8" s="84">
        <v>432</v>
      </c>
      <c r="AX8" s="84" t="s">
        <v>298</v>
      </c>
      <c r="AY8" s="108"/>
      <c r="AZ8" s="84"/>
      <c r="BA8" s="84"/>
      <c r="BB8" s="84" t="s">
        <v>301</v>
      </c>
      <c r="BC8" s="84"/>
      <c r="BD8" s="108" t="s">
        <v>302</v>
      </c>
      <c r="BE8" s="84">
        <v>45000</v>
      </c>
      <c r="BF8" s="38" t="s">
        <v>284</v>
      </c>
      <c r="BG8" s="84" t="s">
        <v>307</v>
      </c>
      <c r="BH8" s="114" t="s">
        <v>391</v>
      </c>
      <c r="BI8" s="38" t="s">
        <v>110</v>
      </c>
      <c r="BJ8" s="85">
        <v>46016</v>
      </c>
      <c r="BK8" s="84"/>
      <c r="BL8" s="38" t="s">
        <v>115</v>
      </c>
      <c r="BM8" s="115" t="s">
        <v>120</v>
      </c>
      <c r="BN8" s="116" t="s">
        <v>199</v>
      </c>
      <c r="BO8" s="84" t="s">
        <v>244</v>
      </c>
      <c r="BP8" s="84">
        <v>560</v>
      </c>
      <c r="BQ8" s="117" t="s">
        <v>201</v>
      </c>
      <c r="BR8" s="129" t="s">
        <v>415</v>
      </c>
    </row>
    <row r="9" spans="1:70" s="113" customFormat="1" ht="15" customHeight="1" x14ac:dyDescent="0.3">
      <c r="A9" s="84">
        <v>5</v>
      </c>
      <c r="B9" s="38" t="s">
        <v>263</v>
      </c>
      <c r="C9" s="38" t="s">
        <v>264</v>
      </c>
      <c r="D9" s="38" t="s">
        <v>251</v>
      </c>
      <c r="E9" s="38" t="s">
        <v>251</v>
      </c>
      <c r="F9" s="38" t="s">
        <v>265</v>
      </c>
      <c r="G9" s="84" t="s">
        <v>248</v>
      </c>
      <c r="H9" s="38" t="s">
        <v>249</v>
      </c>
      <c r="I9" s="84">
        <v>192940</v>
      </c>
      <c r="J9" s="38" t="s">
        <v>266</v>
      </c>
      <c r="K9" s="84">
        <v>192940</v>
      </c>
      <c r="L9" s="84" t="s">
        <v>267</v>
      </c>
      <c r="M9" s="38" t="s">
        <v>268</v>
      </c>
      <c r="N9" s="84">
        <v>498126</v>
      </c>
      <c r="O9" s="84" t="s">
        <v>269</v>
      </c>
      <c r="P9" s="84">
        <v>802217</v>
      </c>
      <c r="Q9" s="38" t="s">
        <v>270</v>
      </c>
      <c r="R9" s="38" t="s">
        <v>271</v>
      </c>
      <c r="S9" s="84" t="s">
        <v>287</v>
      </c>
      <c r="T9" s="84" t="s">
        <v>287</v>
      </c>
      <c r="U9" s="84" t="s">
        <v>281</v>
      </c>
      <c r="V9" s="84" t="s">
        <v>274</v>
      </c>
      <c r="W9" s="84">
        <v>541</v>
      </c>
      <c r="X9" s="38" t="s">
        <v>285</v>
      </c>
      <c r="Y9" s="84">
        <v>355631728</v>
      </c>
      <c r="Z9" s="38" t="s">
        <v>288</v>
      </c>
      <c r="AA9" s="108" t="s">
        <v>291</v>
      </c>
      <c r="AB9" s="84">
        <v>45000</v>
      </c>
      <c r="AC9" s="108"/>
      <c r="AD9" s="84">
        <v>102</v>
      </c>
      <c r="AE9" s="84" t="s">
        <v>292</v>
      </c>
      <c r="AF9" s="84" t="s">
        <v>293</v>
      </c>
      <c r="AG9" s="108" t="s">
        <v>294</v>
      </c>
      <c r="AH9" s="84" t="s">
        <v>295</v>
      </c>
      <c r="AI9" s="108" t="s">
        <v>296</v>
      </c>
      <c r="AJ9" s="84">
        <v>560</v>
      </c>
      <c r="AK9" s="84">
        <v>560</v>
      </c>
      <c r="AL9" s="108" t="s">
        <v>300</v>
      </c>
      <c r="AM9" s="84">
        <v>21565.87</v>
      </c>
      <c r="AN9" s="112">
        <v>9234.1299999999992</v>
      </c>
      <c r="AO9" s="112">
        <v>30800</v>
      </c>
      <c r="AP9" s="112">
        <v>23434.13</v>
      </c>
      <c r="AQ9" s="112">
        <v>2784.87</v>
      </c>
      <c r="AR9" s="112">
        <v>26219</v>
      </c>
      <c r="AS9" s="112">
        <v>18609.87</v>
      </c>
      <c r="AT9" s="112">
        <v>2670.13</v>
      </c>
      <c r="AU9" s="112">
        <v>21280</v>
      </c>
      <c r="AV9" s="84">
        <v>93</v>
      </c>
      <c r="AW9" s="84">
        <v>264</v>
      </c>
      <c r="AX9" s="84" t="s">
        <v>298</v>
      </c>
      <c r="AY9" s="108"/>
      <c r="AZ9" s="84"/>
      <c r="BA9" s="84"/>
      <c r="BB9" s="84" t="s">
        <v>301</v>
      </c>
      <c r="BC9" s="84"/>
      <c r="BD9" s="108" t="s">
        <v>303</v>
      </c>
      <c r="BE9" s="84">
        <v>45000</v>
      </c>
      <c r="BF9" s="38" t="s">
        <v>287</v>
      </c>
      <c r="BG9" s="84" t="s">
        <v>308</v>
      </c>
      <c r="BH9" s="114" t="s">
        <v>391</v>
      </c>
      <c r="BI9" s="38" t="s">
        <v>110</v>
      </c>
      <c r="BJ9" s="85">
        <v>46016</v>
      </c>
      <c r="BK9" s="84"/>
      <c r="BL9" s="38" t="s">
        <v>115</v>
      </c>
      <c r="BM9" s="115" t="s">
        <v>120</v>
      </c>
      <c r="BN9" s="116" t="s">
        <v>199</v>
      </c>
      <c r="BO9" s="84" t="s">
        <v>245</v>
      </c>
      <c r="BP9" s="84"/>
      <c r="BQ9" s="117"/>
      <c r="BR9" s="118" t="s">
        <v>402</v>
      </c>
    </row>
    <row r="10" spans="1:70" s="113" customFormat="1" ht="15" customHeight="1" x14ac:dyDescent="0.3">
      <c r="A10" s="84">
        <v>6</v>
      </c>
      <c r="B10" s="38" t="s">
        <v>263</v>
      </c>
      <c r="C10" s="38" t="s">
        <v>264</v>
      </c>
      <c r="D10" s="38" t="s">
        <v>251</v>
      </c>
      <c r="E10" s="38" t="s">
        <v>251</v>
      </c>
      <c r="F10" s="38" t="s">
        <v>265</v>
      </c>
      <c r="G10" s="84" t="s">
        <v>248</v>
      </c>
      <c r="H10" s="38" t="s">
        <v>249</v>
      </c>
      <c r="I10" s="84">
        <v>192940</v>
      </c>
      <c r="J10" s="38" t="s">
        <v>266</v>
      </c>
      <c r="K10" s="84">
        <v>192940</v>
      </c>
      <c r="L10" s="84" t="s">
        <v>267</v>
      </c>
      <c r="M10" s="38" t="s">
        <v>268</v>
      </c>
      <c r="N10" s="84">
        <v>498126</v>
      </c>
      <c r="O10" s="84" t="s">
        <v>269</v>
      </c>
      <c r="P10" s="84">
        <v>804388</v>
      </c>
      <c r="Q10" s="38" t="s">
        <v>277</v>
      </c>
      <c r="R10" s="38" t="s">
        <v>271</v>
      </c>
      <c r="S10" s="84" t="s">
        <v>289</v>
      </c>
      <c r="T10" s="84" t="s">
        <v>289</v>
      </c>
      <c r="U10" s="84" t="s">
        <v>281</v>
      </c>
      <c r="V10" s="84" t="s">
        <v>274</v>
      </c>
      <c r="W10" s="84">
        <v>541</v>
      </c>
      <c r="X10" s="38" t="s">
        <v>285</v>
      </c>
      <c r="Y10" s="84">
        <v>355631773</v>
      </c>
      <c r="Z10" s="38" t="s">
        <v>290</v>
      </c>
      <c r="AA10" s="108" t="s">
        <v>291</v>
      </c>
      <c r="AB10" s="84">
        <v>45000</v>
      </c>
      <c r="AC10" s="108"/>
      <c r="AD10" s="84">
        <v>102</v>
      </c>
      <c r="AE10" s="84" t="s">
        <v>292</v>
      </c>
      <c r="AF10" s="84" t="s">
        <v>293</v>
      </c>
      <c r="AG10" s="108" t="s">
        <v>294</v>
      </c>
      <c r="AH10" s="84" t="s">
        <v>295</v>
      </c>
      <c r="AI10" s="108" t="s">
        <v>296</v>
      </c>
      <c r="AJ10" s="84">
        <v>560</v>
      </c>
      <c r="AK10" s="84">
        <v>560</v>
      </c>
      <c r="AL10" s="108" t="s">
        <v>299</v>
      </c>
      <c r="AM10" s="84">
        <v>23369.360000000001</v>
      </c>
      <c r="AN10" s="112">
        <v>9670.64</v>
      </c>
      <c r="AO10" s="112">
        <v>33040</v>
      </c>
      <c r="AP10" s="112">
        <v>21630.639999999999</v>
      </c>
      <c r="AQ10" s="112">
        <v>2348.36</v>
      </c>
      <c r="AR10" s="112">
        <v>23979</v>
      </c>
      <c r="AS10" s="112">
        <v>16806.38</v>
      </c>
      <c r="AT10" s="112">
        <v>2233.62</v>
      </c>
      <c r="AU10" s="112">
        <v>19040</v>
      </c>
      <c r="AV10" s="84">
        <v>93</v>
      </c>
      <c r="AW10" s="84">
        <v>236</v>
      </c>
      <c r="AX10" s="84" t="s">
        <v>298</v>
      </c>
      <c r="AY10" s="108"/>
      <c r="AZ10" s="84"/>
      <c r="BA10" s="84"/>
      <c r="BB10" s="84" t="s">
        <v>301</v>
      </c>
      <c r="BC10" s="84"/>
      <c r="BD10" s="108" t="s">
        <v>303</v>
      </c>
      <c r="BE10" s="84">
        <v>45000</v>
      </c>
      <c r="BF10" s="38" t="s">
        <v>289</v>
      </c>
      <c r="BG10" s="84" t="s">
        <v>309</v>
      </c>
      <c r="BH10" s="114" t="s">
        <v>391</v>
      </c>
      <c r="BI10" s="38" t="s">
        <v>110</v>
      </c>
      <c r="BJ10" s="85">
        <v>46016</v>
      </c>
      <c r="BK10" s="84"/>
      <c r="BL10" s="38" t="s">
        <v>115</v>
      </c>
      <c r="BM10" s="115" t="s">
        <v>120</v>
      </c>
      <c r="BN10" s="116" t="s">
        <v>199</v>
      </c>
      <c r="BO10" s="84" t="s">
        <v>245</v>
      </c>
      <c r="BP10" s="84"/>
      <c r="BQ10" s="117"/>
      <c r="BR10" s="118" t="s">
        <v>402</v>
      </c>
    </row>
    <row r="11" spans="1:70" s="113" customFormat="1" ht="15" customHeight="1" x14ac:dyDescent="0.3">
      <c r="A11" s="84">
        <v>7</v>
      </c>
      <c r="B11" s="38" t="s">
        <v>263</v>
      </c>
      <c r="C11" s="38" t="s">
        <v>264</v>
      </c>
      <c r="D11" s="38" t="s">
        <v>251</v>
      </c>
      <c r="E11" s="38" t="s">
        <v>251</v>
      </c>
      <c r="F11" s="38" t="s">
        <v>265</v>
      </c>
      <c r="G11" s="84" t="s">
        <v>248</v>
      </c>
      <c r="H11" s="38" t="s">
        <v>249</v>
      </c>
      <c r="I11" s="84">
        <v>199600</v>
      </c>
      <c r="J11" s="38" t="s">
        <v>310</v>
      </c>
      <c r="K11" s="84">
        <v>199600</v>
      </c>
      <c r="L11" s="84" t="s">
        <v>267</v>
      </c>
      <c r="M11" s="38" t="s">
        <v>268</v>
      </c>
      <c r="N11" s="84">
        <v>472901</v>
      </c>
      <c r="O11" s="84" t="s">
        <v>311</v>
      </c>
      <c r="P11" s="84">
        <v>739557</v>
      </c>
      <c r="Q11" s="38" t="s">
        <v>312</v>
      </c>
      <c r="R11" s="38" t="s">
        <v>271</v>
      </c>
      <c r="S11" s="84" t="s">
        <v>313</v>
      </c>
      <c r="T11" s="84" t="s">
        <v>313</v>
      </c>
      <c r="U11" s="84" t="s">
        <v>281</v>
      </c>
      <c r="V11" s="84" t="s">
        <v>274</v>
      </c>
      <c r="W11" s="84">
        <v>0</v>
      </c>
      <c r="X11" s="38" t="s">
        <v>275</v>
      </c>
      <c r="Y11" s="84">
        <v>355734007</v>
      </c>
      <c r="Z11" s="38" t="s">
        <v>314</v>
      </c>
      <c r="AA11" s="108" t="s">
        <v>319</v>
      </c>
      <c r="AB11" s="84">
        <v>42000</v>
      </c>
      <c r="AC11" s="108"/>
      <c r="AD11" s="84">
        <v>102</v>
      </c>
      <c r="AE11" s="84" t="s">
        <v>292</v>
      </c>
      <c r="AF11" s="84" t="s">
        <v>320</v>
      </c>
      <c r="AG11" s="108" t="s">
        <v>321</v>
      </c>
      <c r="AH11" s="84" t="s">
        <v>295</v>
      </c>
      <c r="AI11" s="108" t="s">
        <v>322</v>
      </c>
      <c r="AJ11" s="84">
        <v>520</v>
      </c>
      <c r="AK11" s="84">
        <v>520</v>
      </c>
      <c r="AL11" s="108" t="s">
        <v>323</v>
      </c>
      <c r="AM11" s="84">
        <v>35090.19</v>
      </c>
      <c r="AN11" s="112">
        <v>11189.81</v>
      </c>
      <c r="AO11" s="112">
        <v>46280</v>
      </c>
      <c r="AP11" s="112">
        <v>6909.81</v>
      </c>
      <c r="AQ11" s="112">
        <v>246.19</v>
      </c>
      <c r="AR11" s="112">
        <v>7156</v>
      </c>
      <c r="AS11" s="112">
        <v>1467.63</v>
      </c>
      <c r="AT11" s="112">
        <v>92.37</v>
      </c>
      <c r="AU11" s="112">
        <v>1560</v>
      </c>
      <c r="AV11" s="84">
        <v>92</v>
      </c>
      <c r="AW11" s="84">
        <v>17</v>
      </c>
      <c r="AX11" s="84" t="s">
        <v>324</v>
      </c>
      <c r="AY11" s="108"/>
      <c r="AZ11" s="84"/>
      <c r="BA11" s="84"/>
      <c r="BB11" s="84" t="s">
        <v>301</v>
      </c>
      <c r="BC11" s="84"/>
      <c r="BD11" s="108"/>
      <c r="BE11" s="84">
        <v>0</v>
      </c>
      <c r="BF11" s="38" t="s">
        <v>313</v>
      </c>
      <c r="BG11" s="84" t="s">
        <v>333</v>
      </c>
      <c r="BH11" s="114" t="s">
        <v>391</v>
      </c>
      <c r="BI11" s="38" t="s">
        <v>110</v>
      </c>
      <c r="BJ11" s="85">
        <v>46016</v>
      </c>
      <c r="BK11" s="84"/>
      <c r="BL11" s="38" t="s">
        <v>115</v>
      </c>
      <c r="BM11" s="115" t="s">
        <v>130</v>
      </c>
      <c r="BN11" s="116" t="s">
        <v>200</v>
      </c>
      <c r="BO11" s="84" t="s">
        <v>246</v>
      </c>
      <c r="BP11" s="84"/>
      <c r="BQ11" s="117"/>
      <c r="BR11" s="118" t="s">
        <v>403</v>
      </c>
    </row>
    <row r="12" spans="1:70" s="113" customFormat="1" ht="15" customHeight="1" x14ac:dyDescent="0.3">
      <c r="A12" s="84">
        <v>8</v>
      </c>
      <c r="B12" s="38" t="s">
        <v>263</v>
      </c>
      <c r="C12" s="38" t="s">
        <v>264</v>
      </c>
      <c r="D12" s="38" t="s">
        <v>251</v>
      </c>
      <c r="E12" s="38" t="s">
        <v>251</v>
      </c>
      <c r="F12" s="38" t="s">
        <v>265</v>
      </c>
      <c r="G12" s="84" t="s">
        <v>248</v>
      </c>
      <c r="H12" s="38" t="s">
        <v>249</v>
      </c>
      <c r="I12" s="84">
        <v>199600</v>
      </c>
      <c r="J12" s="38" t="s">
        <v>310</v>
      </c>
      <c r="K12" s="84">
        <v>199600</v>
      </c>
      <c r="L12" s="84" t="s">
        <v>267</v>
      </c>
      <c r="M12" s="38" t="s">
        <v>268</v>
      </c>
      <c r="N12" s="84">
        <v>472901</v>
      </c>
      <c r="O12" s="84" t="s">
        <v>311</v>
      </c>
      <c r="P12" s="84">
        <v>735691</v>
      </c>
      <c r="Q12" s="38" t="s">
        <v>315</v>
      </c>
      <c r="R12" s="38" t="s">
        <v>271</v>
      </c>
      <c r="S12" s="84" t="s">
        <v>316</v>
      </c>
      <c r="T12" s="84" t="s">
        <v>316</v>
      </c>
      <c r="U12" s="84" t="s">
        <v>273</v>
      </c>
      <c r="V12" s="84" t="s">
        <v>274</v>
      </c>
      <c r="W12" s="84">
        <v>0</v>
      </c>
      <c r="X12" s="38" t="s">
        <v>317</v>
      </c>
      <c r="Y12" s="84">
        <v>358563060</v>
      </c>
      <c r="Z12" s="38" t="s">
        <v>318</v>
      </c>
      <c r="AA12" s="108" t="s">
        <v>325</v>
      </c>
      <c r="AB12" s="84">
        <v>25000</v>
      </c>
      <c r="AC12" s="108"/>
      <c r="AD12" s="84">
        <v>75</v>
      </c>
      <c r="AE12" s="84" t="s">
        <v>326</v>
      </c>
      <c r="AF12" s="84" t="s">
        <v>327</v>
      </c>
      <c r="AG12" s="108" t="s">
        <v>328</v>
      </c>
      <c r="AH12" s="84" t="s">
        <v>329</v>
      </c>
      <c r="AI12" s="108" t="s">
        <v>330</v>
      </c>
      <c r="AJ12" s="84">
        <v>400</v>
      </c>
      <c r="AK12" s="84">
        <v>400</v>
      </c>
      <c r="AL12" s="108" t="s">
        <v>331</v>
      </c>
      <c r="AM12" s="84">
        <v>2568.0700000000002</v>
      </c>
      <c r="AN12" s="112">
        <v>1231.93</v>
      </c>
      <c r="AO12" s="112">
        <v>3800</v>
      </c>
      <c r="AP12" s="112">
        <v>22431.93</v>
      </c>
      <c r="AQ12" s="112">
        <v>3640.07</v>
      </c>
      <c r="AR12" s="112">
        <v>26072</v>
      </c>
      <c r="AS12" s="112">
        <v>15298.56</v>
      </c>
      <c r="AT12" s="112">
        <v>3301.44</v>
      </c>
      <c r="AU12" s="112">
        <v>18600</v>
      </c>
      <c r="AV12" s="84">
        <v>56</v>
      </c>
      <c r="AW12" s="84">
        <v>325</v>
      </c>
      <c r="AX12" s="84" t="s">
        <v>298</v>
      </c>
      <c r="AY12" s="108"/>
      <c r="AZ12" s="84"/>
      <c r="BA12" s="84"/>
      <c r="BB12" s="84" t="s">
        <v>301</v>
      </c>
      <c r="BC12" s="84"/>
      <c r="BD12" s="108" t="s">
        <v>332</v>
      </c>
      <c r="BE12" s="84">
        <v>25000</v>
      </c>
      <c r="BF12" s="38" t="s">
        <v>316</v>
      </c>
      <c r="BG12" s="84" t="s">
        <v>334</v>
      </c>
      <c r="BH12" s="114" t="s">
        <v>391</v>
      </c>
      <c r="BI12" s="38" t="s">
        <v>110</v>
      </c>
      <c r="BJ12" s="85">
        <v>46016</v>
      </c>
      <c r="BK12" s="84"/>
      <c r="BL12" s="38" t="s">
        <v>115</v>
      </c>
      <c r="BM12" s="115" t="s">
        <v>130</v>
      </c>
      <c r="BN12" s="116" t="s">
        <v>200</v>
      </c>
      <c r="BO12" s="84" t="s">
        <v>246</v>
      </c>
      <c r="BP12" s="84"/>
      <c r="BQ12" s="117"/>
      <c r="BR12" s="118" t="s">
        <v>403</v>
      </c>
    </row>
    <row r="13" spans="1:70" s="113" customFormat="1" ht="15" customHeight="1" x14ac:dyDescent="0.3">
      <c r="A13" s="84">
        <v>9</v>
      </c>
      <c r="B13" s="38" t="s">
        <v>263</v>
      </c>
      <c r="C13" s="38" t="s">
        <v>264</v>
      </c>
      <c r="D13" s="38" t="s">
        <v>251</v>
      </c>
      <c r="E13" s="38" t="s">
        <v>251</v>
      </c>
      <c r="F13" s="38" t="s">
        <v>265</v>
      </c>
      <c r="G13" s="84" t="s">
        <v>248</v>
      </c>
      <c r="H13" s="38" t="s">
        <v>249</v>
      </c>
      <c r="I13" s="84">
        <v>199117</v>
      </c>
      <c r="J13" s="38" t="s">
        <v>335</v>
      </c>
      <c r="K13" s="84">
        <v>199117</v>
      </c>
      <c r="L13" s="84" t="s">
        <v>267</v>
      </c>
      <c r="M13" s="38" t="s">
        <v>268</v>
      </c>
      <c r="N13" s="84">
        <v>480520</v>
      </c>
      <c r="O13" s="84" t="s">
        <v>336</v>
      </c>
      <c r="P13" s="84">
        <v>767172</v>
      </c>
      <c r="Q13" s="38" t="s">
        <v>337</v>
      </c>
      <c r="R13" s="38" t="s">
        <v>271</v>
      </c>
      <c r="S13" s="84" t="s">
        <v>338</v>
      </c>
      <c r="T13" s="84" t="s">
        <v>338</v>
      </c>
      <c r="U13" s="84" t="s">
        <v>273</v>
      </c>
      <c r="V13" s="84" t="s">
        <v>274</v>
      </c>
      <c r="W13" s="84">
        <v>541</v>
      </c>
      <c r="X13" s="38" t="s">
        <v>339</v>
      </c>
      <c r="Y13" s="84">
        <v>354926806</v>
      </c>
      <c r="Z13" s="38" t="s">
        <v>340</v>
      </c>
      <c r="AA13" s="108" t="s">
        <v>361</v>
      </c>
      <c r="AB13" s="84">
        <v>42000</v>
      </c>
      <c r="AC13" s="108"/>
      <c r="AD13" s="84">
        <v>75</v>
      </c>
      <c r="AE13" s="84" t="s">
        <v>292</v>
      </c>
      <c r="AF13" s="84" t="s">
        <v>362</v>
      </c>
      <c r="AG13" s="108" t="s">
        <v>363</v>
      </c>
      <c r="AH13" s="84" t="s">
        <v>295</v>
      </c>
      <c r="AI13" s="108" t="s">
        <v>364</v>
      </c>
      <c r="AJ13" s="84">
        <v>670</v>
      </c>
      <c r="AK13" s="84">
        <v>670</v>
      </c>
      <c r="AL13" s="108" t="s">
        <v>365</v>
      </c>
      <c r="AM13" s="84">
        <v>20025.05</v>
      </c>
      <c r="AN13" s="112">
        <v>6294.95</v>
      </c>
      <c r="AO13" s="112">
        <v>26320</v>
      </c>
      <c r="AP13" s="112">
        <v>21974.95</v>
      </c>
      <c r="AQ13" s="112">
        <v>1901.05</v>
      </c>
      <c r="AR13" s="112">
        <v>23876</v>
      </c>
      <c r="AS13" s="112">
        <v>21974.95</v>
      </c>
      <c r="AT13" s="112">
        <v>1901.05</v>
      </c>
      <c r="AU13" s="112">
        <v>23876</v>
      </c>
      <c r="AV13" s="84">
        <v>98</v>
      </c>
      <c r="AW13" s="84">
        <v>409</v>
      </c>
      <c r="AX13" s="84" t="s">
        <v>298</v>
      </c>
      <c r="AY13" s="108"/>
      <c r="AZ13" s="84"/>
      <c r="BA13" s="84"/>
      <c r="BB13" s="84" t="s">
        <v>301</v>
      </c>
      <c r="BC13" s="84"/>
      <c r="BD13" s="108" t="s">
        <v>302</v>
      </c>
      <c r="BE13" s="84">
        <v>42000</v>
      </c>
      <c r="BF13" s="38" t="s">
        <v>338</v>
      </c>
      <c r="BG13" s="84" t="s">
        <v>383</v>
      </c>
      <c r="BH13" s="114" t="s">
        <v>391</v>
      </c>
      <c r="BI13" s="38" t="s">
        <v>110</v>
      </c>
      <c r="BJ13" s="85">
        <v>46016</v>
      </c>
      <c r="BK13" s="84"/>
      <c r="BL13" s="38" t="s">
        <v>115</v>
      </c>
      <c r="BM13" s="115" t="s">
        <v>130</v>
      </c>
      <c r="BN13" s="116" t="s">
        <v>200</v>
      </c>
      <c r="BO13" s="84" t="s">
        <v>246</v>
      </c>
      <c r="BP13" s="84"/>
      <c r="BQ13" s="117"/>
      <c r="BR13" s="118" t="s">
        <v>403</v>
      </c>
    </row>
    <row r="14" spans="1:70" s="113" customFormat="1" ht="15" customHeight="1" x14ac:dyDescent="0.3">
      <c r="A14" s="84">
        <v>10</v>
      </c>
      <c r="B14" s="38" t="s">
        <v>263</v>
      </c>
      <c r="C14" s="38" t="s">
        <v>264</v>
      </c>
      <c r="D14" s="38" t="s">
        <v>251</v>
      </c>
      <c r="E14" s="38" t="s">
        <v>251</v>
      </c>
      <c r="F14" s="38" t="s">
        <v>265</v>
      </c>
      <c r="G14" s="84" t="s">
        <v>248</v>
      </c>
      <c r="H14" s="38" t="s">
        <v>249</v>
      </c>
      <c r="I14" s="84">
        <v>199117</v>
      </c>
      <c r="J14" s="38" t="s">
        <v>335</v>
      </c>
      <c r="K14" s="84">
        <v>199117</v>
      </c>
      <c r="L14" s="84" t="s">
        <v>267</v>
      </c>
      <c r="M14" s="38" t="s">
        <v>268</v>
      </c>
      <c r="N14" s="84">
        <v>480520</v>
      </c>
      <c r="O14" s="84" t="s">
        <v>336</v>
      </c>
      <c r="P14" s="84">
        <v>755857</v>
      </c>
      <c r="Q14" s="38" t="s">
        <v>341</v>
      </c>
      <c r="R14" s="38" t="s">
        <v>271</v>
      </c>
      <c r="S14" s="84" t="s">
        <v>342</v>
      </c>
      <c r="T14" s="84" t="s">
        <v>342</v>
      </c>
      <c r="U14" s="84" t="s">
        <v>273</v>
      </c>
      <c r="V14" s="84" t="s">
        <v>274</v>
      </c>
      <c r="W14" s="84">
        <v>541</v>
      </c>
      <c r="X14" s="38" t="s">
        <v>275</v>
      </c>
      <c r="Y14" s="84">
        <v>355507753</v>
      </c>
      <c r="Z14" s="38" t="s">
        <v>343</v>
      </c>
      <c r="AA14" s="108" t="s">
        <v>366</v>
      </c>
      <c r="AB14" s="84">
        <v>42000</v>
      </c>
      <c r="AC14" s="108"/>
      <c r="AD14" s="84">
        <v>75</v>
      </c>
      <c r="AE14" s="84" t="s">
        <v>292</v>
      </c>
      <c r="AF14" s="84" t="s">
        <v>367</v>
      </c>
      <c r="AG14" s="108" t="s">
        <v>368</v>
      </c>
      <c r="AH14" s="84" t="s">
        <v>295</v>
      </c>
      <c r="AI14" s="108" t="s">
        <v>369</v>
      </c>
      <c r="AJ14" s="84">
        <v>670</v>
      </c>
      <c r="AK14" s="84">
        <v>670</v>
      </c>
      <c r="AL14" s="108" t="s">
        <v>370</v>
      </c>
      <c r="AM14" s="84">
        <v>24423.66</v>
      </c>
      <c r="AN14" s="112">
        <v>7066.34</v>
      </c>
      <c r="AO14" s="112">
        <v>31490</v>
      </c>
      <c r="AP14" s="112">
        <v>17576.34</v>
      </c>
      <c r="AQ14" s="112">
        <v>1252.6600000000001</v>
      </c>
      <c r="AR14" s="112">
        <v>18829</v>
      </c>
      <c r="AS14" s="112">
        <v>17576.34</v>
      </c>
      <c r="AT14" s="112">
        <v>1252.6600000000001</v>
      </c>
      <c r="AU14" s="112">
        <v>18829</v>
      </c>
      <c r="AV14" s="84">
        <v>93</v>
      </c>
      <c r="AW14" s="84">
        <v>318</v>
      </c>
      <c r="AX14" s="84" t="s">
        <v>298</v>
      </c>
      <c r="AY14" s="108"/>
      <c r="AZ14" s="84"/>
      <c r="BA14" s="84"/>
      <c r="BB14" s="84" t="s">
        <v>301</v>
      </c>
      <c r="BC14" s="84"/>
      <c r="BD14" s="108" t="s">
        <v>332</v>
      </c>
      <c r="BE14" s="84">
        <v>42000</v>
      </c>
      <c r="BF14" s="38" t="s">
        <v>342</v>
      </c>
      <c r="BG14" s="84" t="s">
        <v>384</v>
      </c>
      <c r="BH14" s="114" t="s">
        <v>391</v>
      </c>
      <c r="BI14" s="38" t="s">
        <v>110</v>
      </c>
      <c r="BJ14" s="85">
        <v>46016</v>
      </c>
      <c r="BK14" s="84"/>
      <c r="BL14" s="38" t="s">
        <v>115</v>
      </c>
      <c r="BM14" s="115" t="s">
        <v>130</v>
      </c>
      <c r="BN14" s="116" t="s">
        <v>200</v>
      </c>
      <c r="BO14" s="84" t="s">
        <v>246</v>
      </c>
      <c r="BP14" s="84"/>
      <c r="BQ14" s="117"/>
      <c r="BR14" s="118" t="s">
        <v>403</v>
      </c>
    </row>
    <row r="15" spans="1:70" s="113" customFormat="1" ht="15" customHeight="1" x14ac:dyDescent="0.3">
      <c r="A15" s="84">
        <v>11</v>
      </c>
      <c r="B15" s="38" t="s">
        <v>263</v>
      </c>
      <c r="C15" s="38" t="s">
        <v>264</v>
      </c>
      <c r="D15" s="38" t="s">
        <v>251</v>
      </c>
      <c r="E15" s="38" t="s">
        <v>251</v>
      </c>
      <c r="F15" s="38" t="s">
        <v>265</v>
      </c>
      <c r="G15" s="84" t="s">
        <v>248</v>
      </c>
      <c r="H15" s="38" t="s">
        <v>249</v>
      </c>
      <c r="I15" s="84">
        <v>199117</v>
      </c>
      <c r="J15" s="38" t="s">
        <v>335</v>
      </c>
      <c r="K15" s="84">
        <v>199117</v>
      </c>
      <c r="L15" s="84" t="s">
        <v>267</v>
      </c>
      <c r="M15" s="38" t="s">
        <v>268</v>
      </c>
      <c r="N15" s="84">
        <v>480520</v>
      </c>
      <c r="O15" s="84" t="s">
        <v>336</v>
      </c>
      <c r="P15" s="84">
        <v>811462</v>
      </c>
      <c r="Q15" s="38" t="s">
        <v>344</v>
      </c>
      <c r="R15" s="38" t="s">
        <v>271</v>
      </c>
      <c r="S15" s="84" t="s">
        <v>345</v>
      </c>
      <c r="T15" s="84" t="s">
        <v>345</v>
      </c>
      <c r="U15" s="84" t="s">
        <v>273</v>
      </c>
      <c r="V15" s="84" t="s">
        <v>274</v>
      </c>
      <c r="W15" s="84">
        <v>541</v>
      </c>
      <c r="X15" s="38" t="s">
        <v>275</v>
      </c>
      <c r="Y15" s="84">
        <v>355824786</v>
      </c>
      <c r="Z15" s="38" t="s">
        <v>346</v>
      </c>
      <c r="AA15" s="108" t="s">
        <v>371</v>
      </c>
      <c r="AB15" s="84">
        <v>42000</v>
      </c>
      <c r="AC15" s="108"/>
      <c r="AD15" s="84">
        <v>102</v>
      </c>
      <c r="AE15" s="84" t="s">
        <v>292</v>
      </c>
      <c r="AF15" s="84" t="s">
        <v>320</v>
      </c>
      <c r="AG15" s="108" t="s">
        <v>372</v>
      </c>
      <c r="AH15" s="84" t="s">
        <v>295</v>
      </c>
      <c r="AI15" s="108" t="s">
        <v>322</v>
      </c>
      <c r="AJ15" s="84">
        <v>520</v>
      </c>
      <c r="AK15" s="84">
        <v>520</v>
      </c>
      <c r="AL15" s="108" t="s">
        <v>373</v>
      </c>
      <c r="AM15" s="84">
        <v>13212.05</v>
      </c>
      <c r="AN15" s="112">
        <v>6547.95</v>
      </c>
      <c r="AO15" s="112">
        <v>19760</v>
      </c>
      <c r="AP15" s="112">
        <v>28787.95</v>
      </c>
      <c r="AQ15" s="112">
        <v>4748.05</v>
      </c>
      <c r="AR15" s="112">
        <v>33536</v>
      </c>
      <c r="AS15" s="112">
        <v>23479.22</v>
      </c>
      <c r="AT15" s="112">
        <v>4600.78</v>
      </c>
      <c r="AU15" s="112">
        <v>28080</v>
      </c>
      <c r="AV15" s="84">
        <v>92</v>
      </c>
      <c r="AW15" s="84">
        <v>374</v>
      </c>
      <c r="AX15" s="84" t="s">
        <v>298</v>
      </c>
      <c r="AY15" s="108"/>
      <c r="AZ15" s="84"/>
      <c r="BA15" s="84"/>
      <c r="BB15" s="84" t="s">
        <v>301</v>
      </c>
      <c r="BC15" s="84"/>
      <c r="BD15" s="108" t="s">
        <v>332</v>
      </c>
      <c r="BE15" s="84">
        <v>42000</v>
      </c>
      <c r="BF15" s="38" t="s">
        <v>345</v>
      </c>
      <c r="BG15" s="84" t="s">
        <v>385</v>
      </c>
      <c r="BH15" s="114" t="s">
        <v>391</v>
      </c>
      <c r="BI15" s="38" t="s">
        <v>110</v>
      </c>
      <c r="BJ15" s="85">
        <v>46016</v>
      </c>
      <c r="BK15" s="84"/>
      <c r="BL15" s="38" t="s">
        <v>115</v>
      </c>
      <c r="BM15" s="115" t="s">
        <v>130</v>
      </c>
      <c r="BN15" s="116" t="s">
        <v>200</v>
      </c>
      <c r="BO15" s="84" t="s">
        <v>246</v>
      </c>
      <c r="BP15" s="84"/>
      <c r="BQ15" s="117"/>
      <c r="BR15" s="118" t="s">
        <v>403</v>
      </c>
    </row>
    <row r="16" spans="1:70" s="113" customFormat="1" ht="15" customHeight="1" x14ac:dyDescent="0.3">
      <c r="A16" s="84">
        <v>12</v>
      </c>
      <c r="B16" s="38" t="s">
        <v>263</v>
      </c>
      <c r="C16" s="38" t="s">
        <v>264</v>
      </c>
      <c r="D16" s="38" t="s">
        <v>251</v>
      </c>
      <c r="E16" s="38" t="s">
        <v>251</v>
      </c>
      <c r="F16" s="38" t="s">
        <v>265</v>
      </c>
      <c r="G16" s="84" t="s">
        <v>248</v>
      </c>
      <c r="H16" s="38" t="s">
        <v>249</v>
      </c>
      <c r="I16" s="84">
        <v>199117</v>
      </c>
      <c r="J16" s="38" t="s">
        <v>335</v>
      </c>
      <c r="K16" s="84">
        <v>199117</v>
      </c>
      <c r="L16" s="84" t="s">
        <v>267</v>
      </c>
      <c r="M16" s="38" t="s">
        <v>268</v>
      </c>
      <c r="N16" s="84">
        <v>480520</v>
      </c>
      <c r="O16" s="84" t="s">
        <v>336</v>
      </c>
      <c r="P16" s="84">
        <v>814997</v>
      </c>
      <c r="Q16" s="38" t="s">
        <v>347</v>
      </c>
      <c r="R16" s="38" t="s">
        <v>271</v>
      </c>
      <c r="S16" s="84" t="s">
        <v>348</v>
      </c>
      <c r="T16" s="84" t="s">
        <v>348</v>
      </c>
      <c r="U16" s="84" t="s">
        <v>273</v>
      </c>
      <c r="V16" s="84" t="s">
        <v>274</v>
      </c>
      <c r="W16" s="84">
        <v>541</v>
      </c>
      <c r="X16" s="38" t="s">
        <v>275</v>
      </c>
      <c r="Y16" s="84">
        <v>355824816</v>
      </c>
      <c r="Z16" s="38" t="s">
        <v>349</v>
      </c>
      <c r="AA16" s="108" t="s">
        <v>371</v>
      </c>
      <c r="AB16" s="84">
        <v>42000</v>
      </c>
      <c r="AC16" s="108"/>
      <c r="AD16" s="84">
        <v>102</v>
      </c>
      <c r="AE16" s="84" t="s">
        <v>292</v>
      </c>
      <c r="AF16" s="84" t="s">
        <v>320</v>
      </c>
      <c r="AG16" s="108" t="s">
        <v>372</v>
      </c>
      <c r="AH16" s="84" t="s">
        <v>295</v>
      </c>
      <c r="AI16" s="108" t="s">
        <v>322</v>
      </c>
      <c r="AJ16" s="84">
        <v>520</v>
      </c>
      <c r="AK16" s="84">
        <v>520</v>
      </c>
      <c r="AL16" s="108" t="s">
        <v>374</v>
      </c>
      <c r="AM16" s="84">
        <v>20791.439999999999</v>
      </c>
      <c r="AN16" s="112">
        <v>8848.56</v>
      </c>
      <c r="AO16" s="112">
        <v>29640</v>
      </c>
      <c r="AP16" s="112">
        <v>21208.560000000001</v>
      </c>
      <c r="AQ16" s="112">
        <v>2447.44</v>
      </c>
      <c r="AR16" s="112">
        <v>23656</v>
      </c>
      <c r="AS16" s="112">
        <v>15899.83</v>
      </c>
      <c r="AT16" s="112">
        <v>2300.17</v>
      </c>
      <c r="AU16" s="112">
        <v>18200</v>
      </c>
      <c r="AV16" s="84">
        <v>92</v>
      </c>
      <c r="AW16" s="84">
        <v>241</v>
      </c>
      <c r="AX16" s="84" t="s">
        <v>298</v>
      </c>
      <c r="AY16" s="108"/>
      <c r="AZ16" s="84"/>
      <c r="BA16" s="84"/>
      <c r="BB16" s="84" t="s">
        <v>301</v>
      </c>
      <c r="BC16" s="84"/>
      <c r="BD16" s="108" t="s">
        <v>303</v>
      </c>
      <c r="BE16" s="84">
        <v>42000</v>
      </c>
      <c r="BF16" s="38" t="s">
        <v>348</v>
      </c>
      <c r="BG16" s="84" t="s">
        <v>386</v>
      </c>
      <c r="BH16" s="114" t="s">
        <v>391</v>
      </c>
      <c r="BI16" s="38" t="s">
        <v>110</v>
      </c>
      <c r="BJ16" s="85">
        <v>46016</v>
      </c>
      <c r="BK16" s="84"/>
      <c r="BL16" s="38" t="s">
        <v>115</v>
      </c>
      <c r="BM16" s="115" t="s">
        <v>130</v>
      </c>
      <c r="BN16" s="116" t="s">
        <v>200</v>
      </c>
      <c r="BO16" s="84" t="s">
        <v>246</v>
      </c>
      <c r="BP16" s="84"/>
      <c r="BQ16" s="117"/>
      <c r="BR16" s="118" t="s">
        <v>403</v>
      </c>
    </row>
    <row r="17" spans="1:70" s="113" customFormat="1" ht="15" customHeight="1" x14ac:dyDescent="0.3">
      <c r="A17" s="84">
        <v>13</v>
      </c>
      <c r="B17" s="38" t="s">
        <v>263</v>
      </c>
      <c r="C17" s="38" t="s">
        <v>264</v>
      </c>
      <c r="D17" s="38" t="s">
        <v>251</v>
      </c>
      <c r="E17" s="38" t="s">
        <v>251</v>
      </c>
      <c r="F17" s="38" t="s">
        <v>265</v>
      </c>
      <c r="G17" s="84" t="s">
        <v>248</v>
      </c>
      <c r="H17" s="38" t="s">
        <v>249</v>
      </c>
      <c r="I17" s="84">
        <v>199117</v>
      </c>
      <c r="J17" s="38" t="s">
        <v>335</v>
      </c>
      <c r="K17" s="84">
        <v>199117</v>
      </c>
      <c r="L17" s="84" t="s">
        <v>267</v>
      </c>
      <c r="M17" s="38" t="s">
        <v>268</v>
      </c>
      <c r="N17" s="84">
        <v>480520</v>
      </c>
      <c r="O17" s="84" t="s">
        <v>336</v>
      </c>
      <c r="P17" s="84">
        <v>814997</v>
      </c>
      <c r="Q17" s="38" t="s">
        <v>347</v>
      </c>
      <c r="R17" s="38" t="s">
        <v>271</v>
      </c>
      <c r="S17" s="84" t="s">
        <v>350</v>
      </c>
      <c r="T17" s="84" t="s">
        <v>350</v>
      </c>
      <c r="U17" s="84" t="s">
        <v>273</v>
      </c>
      <c r="V17" s="84" t="s">
        <v>351</v>
      </c>
      <c r="W17" s="84">
        <v>541</v>
      </c>
      <c r="X17" s="38" t="s">
        <v>339</v>
      </c>
      <c r="Y17" s="84">
        <v>355824820</v>
      </c>
      <c r="Z17" s="38" t="s">
        <v>352</v>
      </c>
      <c r="AA17" s="108" t="s">
        <v>371</v>
      </c>
      <c r="AB17" s="84">
        <v>42000</v>
      </c>
      <c r="AC17" s="108"/>
      <c r="AD17" s="84">
        <v>102</v>
      </c>
      <c r="AE17" s="84" t="s">
        <v>292</v>
      </c>
      <c r="AF17" s="84" t="s">
        <v>320</v>
      </c>
      <c r="AG17" s="108" t="s">
        <v>372</v>
      </c>
      <c r="AH17" s="84" t="s">
        <v>295</v>
      </c>
      <c r="AI17" s="108" t="s">
        <v>322</v>
      </c>
      <c r="AJ17" s="84">
        <v>520</v>
      </c>
      <c r="AK17" s="84">
        <v>520</v>
      </c>
      <c r="AL17" s="108" t="s">
        <v>375</v>
      </c>
      <c r="AM17" s="84">
        <v>19960.79</v>
      </c>
      <c r="AN17" s="112">
        <v>8639.2099999999991</v>
      </c>
      <c r="AO17" s="112">
        <v>28600</v>
      </c>
      <c r="AP17" s="112">
        <v>22039.21</v>
      </c>
      <c r="AQ17" s="112">
        <v>2656.79</v>
      </c>
      <c r="AR17" s="112">
        <v>24696</v>
      </c>
      <c r="AS17" s="112">
        <v>16730.48</v>
      </c>
      <c r="AT17" s="112">
        <v>2509.52</v>
      </c>
      <c r="AU17" s="112">
        <v>19240</v>
      </c>
      <c r="AV17" s="84">
        <v>92</v>
      </c>
      <c r="AW17" s="84">
        <v>255</v>
      </c>
      <c r="AX17" s="84" t="s">
        <v>298</v>
      </c>
      <c r="AY17" s="108"/>
      <c r="AZ17" s="84"/>
      <c r="BA17" s="84"/>
      <c r="BB17" s="84" t="s">
        <v>301</v>
      </c>
      <c r="BC17" s="84"/>
      <c r="BD17" s="108"/>
      <c r="BE17" s="84">
        <v>0</v>
      </c>
      <c r="BF17" s="38" t="s">
        <v>350</v>
      </c>
      <c r="BG17" s="84" t="s">
        <v>387</v>
      </c>
      <c r="BH17" s="114" t="s">
        <v>391</v>
      </c>
      <c r="BI17" s="38" t="s">
        <v>110</v>
      </c>
      <c r="BJ17" s="85">
        <v>46016</v>
      </c>
      <c r="BK17" s="84"/>
      <c r="BL17" s="38" t="s">
        <v>115</v>
      </c>
      <c r="BM17" s="115" t="s">
        <v>130</v>
      </c>
      <c r="BN17" s="116" t="s">
        <v>200</v>
      </c>
      <c r="BO17" s="84" t="s">
        <v>246</v>
      </c>
      <c r="BP17" s="84"/>
      <c r="BQ17" s="117"/>
      <c r="BR17" s="118" t="s">
        <v>403</v>
      </c>
    </row>
    <row r="18" spans="1:70" s="113" customFormat="1" ht="15" customHeight="1" x14ac:dyDescent="0.3">
      <c r="A18" s="84">
        <v>14</v>
      </c>
      <c r="B18" s="38" t="s">
        <v>263</v>
      </c>
      <c r="C18" s="38" t="s">
        <v>264</v>
      </c>
      <c r="D18" s="38" t="s">
        <v>251</v>
      </c>
      <c r="E18" s="38" t="s">
        <v>251</v>
      </c>
      <c r="F18" s="38" t="s">
        <v>265</v>
      </c>
      <c r="G18" s="84" t="s">
        <v>248</v>
      </c>
      <c r="H18" s="38" t="s">
        <v>249</v>
      </c>
      <c r="I18" s="84">
        <v>199117</v>
      </c>
      <c r="J18" s="38" t="s">
        <v>335</v>
      </c>
      <c r="K18" s="84">
        <v>199117</v>
      </c>
      <c r="L18" s="84" t="s">
        <v>267</v>
      </c>
      <c r="M18" s="38" t="s">
        <v>268</v>
      </c>
      <c r="N18" s="84">
        <v>480520</v>
      </c>
      <c r="O18" s="84" t="s">
        <v>336</v>
      </c>
      <c r="P18" s="84">
        <v>811462</v>
      </c>
      <c r="Q18" s="38" t="s">
        <v>344</v>
      </c>
      <c r="R18" s="38" t="s">
        <v>271</v>
      </c>
      <c r="S18" s="84" t="s">
        <v>353</v>
      </c>
      <c r="T18" s="84" t="s">
        <v>353</v>
      </c>
      <c r="U18" s="84" t="s">
        <v>273</v>
      </c>
      <c r="V18" s="84" t="s">
        <v>274</v>
      </c>
      <c r="W18" s="84">
        <v>541</v>
      </c>
      <c r="X18" s="38" t="s">
        <v>275</v>
      </c>
      <c r="Y18" s="84">
        <v>355824825</v>
      </c>
      <c r="Z18" s="38" t="s">
        <v>354</v>
      </c>
      <c r="AA18" s="108" t="s">
        <v>371</v>
      </c>
      <c r="AB18" s="84">
        <v>42000</v>
      </c>
      <c r="AC18" s="108"/>
      <c r="AD18" s="84">
        <v>102</v>
      </c>
      <c r="AE18" s="84" t="s">
        <v>292</v>
      </c>
      <c r="AF18" s="84" t="s">
        <v>320</v>
      </c>
      <c r="AG18" s="108" t="s">
        <v>372</v>
      </c>
      <c r="AH18" s="84" t="s">
        <v>295</v>
      </c>
      <c r="AI18" s="108" t="s">
        <v>322</v>
      </c>
      <c r="AJ18" s="84">
        <v>520</v>
      </c>
      <c r="AK18" s="84">
        <v>520</v>
      </c>
      <c r="AL18" s="108" t="s">
        <v>376</v>
      </c>
      <c r="AM18" s="84">
        <v>19548.43</v>
      </c>
      <c r="AN18" s="112">
        <v>8531.57</v>
      </c>
      <c r="AO18" s="112">
        <v>28080</v>
      </c>
      <c r="AP18" s="112">
        <v>22451.57</v>
      </c>
      <c r="AQ18" s="112">
        <v>2764.43</v>
      </c>
      <c r="AR18" s="112">
        <v>25216</v>
      </c>
      <c r="AS18" s="112">
        <v>17142.84</v>
      </c>
      <c r="AT18" s="112">
        <v>2617.16</v>
      </c>
      <c r="AU18" s="112">
        <v>19760</v>
      </c>
      <c r="AV18" s="84">
        <v>92</v>
      </c>
      <c r="AW18" s="84">
        <v>262</v>
      </c>
      <c r="AX18" s="84" t="s">
        <v>298</v>
      </c>
      <c r="AY18" s="108"/>
      <c r="AZ18" s="84"/>
      <c r="BA18" s="84"/>
      <c r="BB18" s="84" t="s">
        <v>301</v>
      </c>
      <c r="BC18" s="84"/>
      <c r="BD18" s="108"/>
      <c r="BE18" s="84">
        <v>0</v>
      </c>
      <c r="BF18" s="38" t="s">
        <v>353</v>
      </c>
      <c r="BG18" s="84" t="s">
        <v>388</v>
      </c>
      <c r="BH18" s="114" t="s">
        <v>391</v>
      </c>
      <c r="BI18" s="38" t="s">
        <v>110</v>
      </c>
      <c r="BJ18" s="85">
        <v>46016</v>
      </c>
      <c r="BK18" s="84"/>
      <c r="BL18" s="38" t="s">
        <v>115</v>
      </c>
      <c r="BM18" s="115" t="s">
        <v>130</v>
      </c>
      <c r="BN18" s="116" t="s">
        <v>200</v>
      </c>
      <c r="BO18" s="84" t="s">
        <v>246</v>
      </c>
      <c r="BP18" s="84"/>
      <c r="BQ18" s="117"/>
      <c r="BR18" s="118" t="s">
        <v>403</v>
      </c>
    </row>
    <row r="19" spans="1:70" s="113" customFormat="1" ht="15" customHeight="1" x14ac:dyDescent="0.3">
      <c r="A19" s="84">
        <v>15</v>
      </c>
      <c r="B19" s="38" t="s">
        <v>263</v>
      </c>
      <c r="C19" s="38" t="s">
        <v>264</v>
      </c>
      <c r="D19" s="38" t="s">
        <v>251</v>
      </c>
      <c r="E19" s="38" t="s">
        <v>251</v>
      </c>
      <c r="F19" s="38" t="s">
        <v>265</v>
      </c>
      <c r="G19" s="84" t="s">
        <v>248</v>
      </c>
      <c r="H19" s="38" t="s">
        <v>249</v>
      </c>
      <c r="I19" s="84">
        <v>199117</v>
      </c>
      <c r="J19" s="38" t="s">
        <v>335</v>
      </c>
      <c r="K19" s="84">
        <v>199117</v>
      </c>
      <c r="L19" s="84" t="s">
        <v>267</v>
      </c>
      <c r="M19" s="38" t="s">
        <v>268</v>
      </c>
      <c r="N19" s="84">
        <v>480520</v>
      </c>
      <c r="O19" s="84" t="s">
        <v>336</v>
      </c>
      <c r="P19" s="84">
        <v>811462</v>
      </c>
      <c r="Q19" s="38" t="s">
        <v>344</v>
      </c>
      <c r="R19" s="38" t="s">
        <v>271</v>
      </c>
      <c r="S19" s="84" t="s">
        <v>355</v>
      </c>
      <c r="T19" s="84" t="s">
        <v>355</v>
      </c>
      <c r="U19" s="84" t="s">
        <v>273</v>
      </c>
      <c r="V19" s="84" t="s">
        <v>274</v>
      </c>
      <c r="W19" s="84">
        <v>541</v>
      </c>
      <c r="X19" s="38" t="s">
        <v>275</v>
      </c>
      <c r="Y19" s="84">
        <v>355824843</v>
      </c>
      <c r="Z19" s="38" t="s">
        <v>356</v>
      </c>
      <c r="AA19" s="108" t="s">
        <v>371</v>
      </c>
      <c r="AB19" s="84">
        <v>42000</v>
      </c>
      <c r="AC19" s="108"/>
      <c r="AD19" s="84">
        <v>102</v>
      </c>
      <c r="AE19" s="84" t="s">
        <v>292</v>
      </c>
      <c r="AF19" s="84" t="s">
        <v>320</v>
      </c>
      <c r="AG19" s="108" t="s">
        <v>372</v>
      </c>
      <c r="AH19" s="84" t="s">
        <v>295</v>
      </c>
      <c r="AI19" s="108" t="s">
        <v>322</v>
      </c>
      <c r="AJ19" s="84">
        <v>520</v>
      </c>
      <c r="AK19" s="84">
        <v>520</v>
      </c>
      <c r="AL19" s="108" t="s">
        <v>375</v>
      </c>
      <c r="AM19" s="84">
        <v>19548.43</v>
      </c>
      <c r="AN19" s="112">
        <v>8583.57</v>
      </c>
      <c r="AO19" s="112">
        <v>28132</v>
      </c>
      <c r="AP19" s="112">
        <v>22451.57</v>
      </c>
      <c r="AQ19" s="112">
        <v>2712.43</v>
      </c>
      <c r="AR19" s="112">
        <v>25164</v>
      </c>
      <c r="AS19" s="112">
        <v>17142.84</v>
      </c>
      <c r="AT19" s="112">
        <v>2565.16</v>
      </c>
      <c r="AU19" s="112">
        <v>19708</v>
      </c>
      <c r="AV19" s="84">
        <v>92</v>
      </c>
      <c r="AW19" s="84">
        <v>262</v>
      </c>
      <c r="AX19" s="84" t="s">
        <v>298</v>
      </c>
      <c r="AY19" s="108"/>
      <c r="AZ19" s="84"/>
      <c r="BA19" s="84"/>
      <c r="BB19" s="84" t="s">
        <v>301</v>
      </c>
      <c r="BC19" s="84"/>
      <c r="BD19" s="108"/>
      <c r="BE19" s="84">
        <v>0</v>
      </c>
      <c r="BF19" s="38" t="s">
        <v>355</v>
      </c>
      <c r="BG19" s="84" t="s">
        <v>389</v>
      </c>
      <c r="BH19" s="114" t="s">
        <v>391</v>
      </c>
      <c r="BI19" s="38" t="s">
        <v>110</v>
      </c>
      <c r="BJ19" s="85">
        <v>46016</v>
      </c>
      <c r="BK19" s="84"/>
      <c r="BL19" s="38" t="s">
        <v>115</v>
      </c>
      <c r="BM19" s="115" t="s">
        <v>130</v>
      </c>
      <c r="BN19" s="116" t="s">
        <v>200</v>
      </c>
      <c r="BO19" s="84" t="s">
        <v>246</v>
      </c>
      <c r="BP19" s="84"/>
      <c r="BQ19" s="117"/>
      <c r="BR19" s="118" t="s">
        <v>403</v>
      </c>
    </row>
    <row r="20" spans="1:70" s="113" customFormat="1" ht="15" customHeight="1" x14ac:dyDescent="0.3">
      <c r="A20" s="84">
        <v>16</v>
      </c>
      <c r="B20" s="38" t="s">
        <v>263</v>
      </c>
      <c r="C20" s="38" t="s">
        <v>264</v>
      </c>
      <c r="D20" s="38" t="s">
        <v>251</v>
      </c>
      <c r="E20" s="38" t="s">
        <v>251</v>
      </c>
      <c r="F20" s="38" t="s">
        <v>265</v>
      </c>
      <c r="G20" s="84" t="s">
        <v>248</v>
      </c>
      <c r="H20" s="38" t="s">
        <v>249</v>
      </c>
      <c r="I20" s="84">
        <v>199117</v>
      </c>
      <c r="J20" s="38" t="s">
        <v>335</v>
      </c>
      <c r="K20" s="84">
        <v>199117</v>
      </c>
      <c r="L20" s="84" t="s">
        <v>267</v>
      </c>
      <c r="M20" s="38" t="s">
        <v>268</v>
      </c>
      <c r="N20" s="84">
        <v>480520</v>
      </c>
      <c r="O20" s="84" t="s">
        <v>336</v>
      </c>
      <c r="P20" s="84">
        <v>814997</v>
      </c>
      <c r="Q20" s="38" t="s">
        <v>347</v>
      </c>
      <c r="R20" s="38" t="s">
        <v>271</v>
      </c>
      <c r="S20" s="84" t="s">
        <v>357</v>
      </c>
      <c r="T20" s="84" t="s">
        <v>357</v>
      </c>
      <c r="U20" s="84" t="s">
        <v>273</v>
      </c>
      <c r="V20" s="84" t="s">
        <v>274</v>
      </c>
      <c r="W20" s="84">
        <v>541</v>
      </c>
      <c r="X20" s="38" t="s">
        <v>358</v>
      </c>
      <c r="Y20" s="84">
        <v>355835790</v>
      </c>
      <c r="Z20" s="38" t="s">
        <v>359</v>
      </c>
      <c r="AA20" s="108" t="s">
        <v>371</v>
      </c>
      <c r="AB20" s="84">
        <v>42000</v>
      </c>
      <c r="AC20" s="108"/>
      <c r="AD20" s="84">
        <v>102</v>
      </c>
      <c r="AE20" s="84" t="s">
        <v>292</v>
      </c>
      <c r="AF20" s="84" t="s">
        <v>320</v>
      </c>
      <c r="AG20" s="108" t="s">
        <v>372</v>
      </c>
      <c r="AH20" s="84" t="s">
        <v>295</v>
      </c>
      <c r="AI20" s="108" t="s">
        <v>322</v>
      </c>
      <c r="AJ20" s="84">
        <v>520</v>
      </c>
      <c r="AK20" s="84">
        <v>520</v>
      </c>
      <c r="AL20" s="108" t="s">
        <v>377</v>
      </c>
      <c r="AM20" s="84">
        <v>10588.77</v>
      </c>
      <c r="AN20" s="112">
        <v>5641.23</v>
      </c>
      <c r="AO20" s="112">
        <v>16230</v>
      </c>
      <c r="AP20" s="112">
        <v>31411.23</v>
      </c>
      <c r="AQ20" s="112">
        <v>5654.77</v>
      </c>
      <c r="AR20" s="112">
        <v>37066</v>
      </c>
      <c r="AS20" s="112">
        <v>26102.5</v>
      </c>
      <c r="AT20" s="112">
        <v>5507.5</v>
      </c>
      <c r="AU20" s="112">
        <v>31610</v>
      </c>
      <c r="AV20" s="84">
        <v>92</v>
      </c>
      <c r="AW20" s="84">
        <v>423</v>
      </c>
      <c r="AX20" s="84" t="s">
        <v>298</v>
      </c>
      <c r="AY20" s="108"/>
      <c r="AZ20" s="84"/>
      <c r="BA20" s="84"/>
      <c r="BB20" s="84" t="s">
        <v>301</v>
      </c>
      <c r="BC20" s="84"/>
      <c r="BD20" s="108" t="s">
        <v>302</v>
      </c>
      <c r="BE20" s="84">
        <v>42000</v>
      </c>
      <c r="BF20" s="38" t="s">
        <v>357</v>
      </c>
      <c r="BG20" s="84" t="s">
        <v>390</v>
      </c>
      <c r="BH20" s="114" t="s">
        <v>391</v>
      </c>
      <c r="BI20" s="38" t="s">
        <v>110</v>
      </c>
      <c r="BJ20" s="85">
        <v>46016</v>
      </c>
      <c r="BK20" s="84"/>
      <c r="BL20" s="38" t="s">
        <v>115</v>
      </c>
      <c r="BM20" s="115" t="s">
        <v>130</v>
      </c>
      <c r="BN20" s="116" t="s">
        <v>200</v>
      </c>
      <c r="BO20" s="84" t="s">
        <v>246</v>
      </c>
      <c r="BP20" s="84"/>
      <c r="BQ20" s="117"/>
      <c r="BR20" s="118" t="s">
        <v>403</v>
      </c>
    </row>
    <row r="21" spans="1:70" s="113" customFormat="1" ht="15" customHeight="1" x14ac:dyDescent="0.3">
      <c r="A21" s="84">
        <v>17</v>
      </c>
      <c r="B21" s="38" t="s">
        <v>263</v>
      </c>
      <c r="C21" s="38" t="s">
        <v>264</v>
      </c>
      <c r="D21" s="38" t="s">
        <v>251</v>
      </c>
      <c r="E21" s="38" t="s">
        <v>251</v>
      </c>
      <c r="F21" s="38" t="s">
        <v>265</v>
      </c>
      <c r="G21" s="84" t="s">
        <v>248</v>
      </c>
      <c r="H21" s="38" t="s">
        <v>249</v>
      </c>
      <c r="I21" s="84">
        <v>199117</v>
      </c>
      <c r="J21" s="38" t="s">
        <v>335</v>
      </c>
      <c r="K21" s="84">
        <v>199117</v>
      </c>
      <c r="L21" s="84" t="s">
        <v>267</v>
      </c>
      <c r="M21" s="38" t="s">
        <v>268</v>
      </c>
      <c r="N21" s="84">
        <v>480520</v>
      </c>
      <c r="O21" s="84" t="s">
        <v>336</v>
      </c>
      <c r="P21" s="84">
        <v>811462</v>
      </c>
      <c r="Q21" s="38" t="s">
        <v>344</v>
      </c>
      <c r="R21" s="38" t="s">
        <v>360</v>
      </c>
      <c r="S21" s="84" t="s">
        <v>353</v>
      </c>
      <c r="T21" s="84" t="s">
        <v>353</v>
      </c>
      <c r="U21" s="84" t="s">
        <v>273</v>
      </c>
      <c r="V21" s="84" t="s">
        <v>274</v>
      </c>
      <c r="W21" s="84">
        <v>0</v>
      </c>
      <c r="X21" s="38" t="s">
        <v>275</v>
      </c>
      <c r="Y21" s="84">
        <v>358243774</v>
      </c>
      <c r="Z21" s="38" t="s">
        <v>354</v>
      </c>
      <c r="AA21" s="108" t="s">
        <v>378</v>
      </c>
      <c r="AB21" s="84">
        <v>30000</v>
      </c>
      <c r="AC21" s="108"/>
      <c r="AD21" s="84">
        <v>75</v>
      </c>
      <c r="AE21" s="84" t="s">
        <v>379</v>
      </c>
      <c r="AF21" s="84" t="s">
        <v>320</v>
      </c>
      <c r="AG21" s="108" t="s">
        <v>372</v>
      </c>
      <c r="AH21" s="84" t="s">
        <v>295</v>
      </c>
      <c r="AI21" s="108" t="s">
        <v>380</v>
      </c>
      <c r="AJ21" s="84">
        <v>480</v>
      </c>
      <c r="AK21" s="84">
        <v>480</v>
      </c>
      <c r="AL21" s="108" t="s">
        <v>381</v>
      </c>
      <c r="AM21" s="84">
        <v>15576.44</v>
      </c>
      <c r="AN21" s="112">
        <v>4583.5600000000004</v>
      </c>
      <c r="AO21" s="112">
        <v>20160</v>
      </c>
      <c r="AP21" s="112">
        <v>14423.56</v>
      </c>
      <c r="AQ21" s="112">
        <v>1175.44</v>
      </c>
      <c r="AR21" s="112">
        <v>15599</v>
      </c>
      <c r="AS21" s="112">
        <v>9065.1200000000008</v>
      </c>
      <c r="AT21" s="112">
        <v>1014.88</v>
      </c>
      <c r="AU21" s="112">
        <v>10080</v>
      </c>
      <c r="AV21" s="84">
        <v>63</v>
      </c>
      <c r="AW21" s="84">
        <v>143</v>
      </c>
      <c r="AX21" s="84" t="s">
        <v>298</v>
      </c>
      <c r="AY21" s="108"/>
      <c r="AZ21" s="84"/>
      <c r="BA21" s="84"/>
      <c r="BB21" s="84" t="s">
        <v>301</v>
      </c>
      <c r="BC21" s="84"/>
      <c r="BD21" s="108"/>
      <c r="BE21" s="84">
        <v>0</v>
      </c>
      <c r="BF21" s="38" t="s">
        <v>353</v>
      </c>
      <c r="BG21" s="84" t="s">
        <v>388</v>
      </c>
      <c r="BH21" s="114" t="s">
        <v>391</v>
      </c>
      <c r="BI21" s="38" t="s">
        <v>110</v>
      </c>
      <c r="BJ21" s="85">
        <v>46016</v>
      </c>
      <c r="BK21" s="84"/>
      <c r="BL21" s="38" t="s">
        <v>115</v>
      </c>
      <c r="BM21" s="115" t="s">
        <v>130</v>
      </c>
      <c r="BN21" s="116" t="s">
        <v>200</v>
      </c>
      <c r="BO21" s="84" t="s">
        <v>246</v>
      </c>
      <c r="BP21" s="84"/>
      <c r="BQ21" s="117"/>
      <c r="BR21" s="118" t="s">
        <v>403</v>
      </c>
    </row>
    <row r="22" spans="1:70" s="113" customFormat="1" ht="15" customHeight="1" x14ac:dyDescent="0.3">
      <c r="A22" s="84">
        <v>18</v>
      </c>
      <c r="B22" s="38" t="s">
        <v>263</v>
      </c>
      <c r="C22" s="38" t="s">
        <v>264</v>
      </c>
      <c r="D22" s="38" t="s">
        <v>251</v>
      </c>
      <c r="E22" s="38" t="s">
        <v>251</v>
      </c>
      <c r="F22" s="38" t="s">
        <v>265</v>
      </c>
      <c r="G22" s="84" t="s">
        <v>248</v>
      </c>
      <c r="H22" s="38" t="s">
        <v>249</v>
      </c>
      <c r="I22" s="84">
        <v>199117</v>
      </c>
      <c r="J22" s="38" t="s">
        <v>335</v>
      </c>
      <c r="K22" s="84">
        <v>199117</v>
      </c>
      <c r="L22" s="84" t="s">
        <v>267</v>
      </c>
      <c r="M22" s="38" t="s">
        <v>268</v>
      </c>
      <c r="N22" s="84">
        <v>480520</v>
      </c>
      <c r="O22" s="84" t="s">
        <v>336</v>
      </c>
      <c r="P22" s="84">
        <v>814997</v>
      </c>
      <c r="Q22" s="38" t="s">
        <v>347</v>
      </c>
      <c r="R22" s="38" t="s">
        <v>360</v>
      </c>
      <c r="S22" s="84" t="s">
        <v>350</v>
      </c>
      <c r="T22" s="84" t="s">
        <v>350</v>
      </c>
      <c r="U22" s="84" t="s">
        <v>273</v>
      </c>
      <c r="V22" s="84" t="s">
        <v>351</v>
      </c>
      <c r="W22" s="84">
        <v>0</v>
      </c>
      <c r="X22" s="38" t="s">
        <v>339</v>
      </c>
      <c r="Y22" s="84">
        <v>358347081</v>
      </c>
      <c r="Z22" s="38" t="s">
        <v>352</v>
      </c>
      <c r="AA22" s="108" t="s">
        <v>378</v>
      </c>
      <c r="AB22" s="84">
        <v>23000</v>
      </c>
      <c r="AC22" s="108"/>
      <c r="AD22" s="84">
        <v>75</v>
      </c>
      <c r="AE22" s="84" t="s">
        <v>379</v>
      </c>
      <c r="AF22" s="84" t="s">
        <v>320</v>
      </c>
      <c r="AG22" s="108" t="s">
        <v>372</v>
      </c>
      <c r="AH22" s="84" t="s">
        <v>295</v>
      </c>
      <c r="AI22" s="108" t="s">
        <v>380</v>
      </c>
      <c r="AJ22" s="84">
        <v>370</v>
      </c>
      <c r="AK22" s="84">
        <v>370</v>
      </c>
      <c r="AL22" s="108" t="s">
        <v>382</v>
      </c>
      <c r="AM22" s="84">
        <v>9544.51</v>
      </c>
      <c r="AN22" s="112">
        <v>3035.49</v>
      </c>
      <c r="AO22" s="112">
        <v>12580</v>
      </c>
      <c r="AP22" s="112">
        <v>13455.49</v>
      </c>
      <c r="AQ22" s="112">
        <v>1350.51</v>
      </c>
      <c r="AR22" s="112">
        <v>14806</v>
      </c>
      <c r="AS22" s="112">
        <v>9493.83</v>
      </c>
      <c r="AT22" s="112">
        <v>1236.17</v>
      </c>
      <c r="AU22" s="112">
        <v>10730</v>
      </c>
      <c r="AV22" s="84">
        <v>63</v>
      </c>
      <c r="AW22" s="84">
        <v>199</v>
      </c>
      <c r="AX22" s="84" t="s">
        <v>298</v>
      </c>
      <c r="AY22" s="108"/>
      <c r="AZ22" s="84"/>
      <c r="BA22" s="84"/>
      <c r="BB22" s="84" t="s">
        <v>301</v>
      </c>
      <c r="BC22" s="84"/>
      <c r="BD22" s="108"/>
      <c r="BE22" s="84">
        <v>0</v>
      </c>
      <c r="BF22" s="38" t="s">
        <v>350</v>
      </c>
      <c r="BG22" s="84" t="s">
        <v>387</v>
      </c>
      <c r="BH22" s="114" t="s">
        <v>391</v>
      </c>
      <c r="BI22" s="38" t="s">
        <v>110</v>
      </c>
      <c r="BJ22" s="85">
        <v>46016</v>
      </c>
      <c r="BK22" s="84"/>
      <c r="BL22" s="38" t="s">
        <v>115</v>
      </c>
      <c r="BM22" s="115" t="s">
        <v>130</v>
      </c>
      <c r="BN22" s="116" t="s">
        <v>200</v>
      </c>
      <c r="BO22" s="84" t="s">
        <v>246</v>
      </c>
      <c r="BP22" s="84"/>
      <c r="BQ22" s="117"/>
      <c r="BR22" s="118" t="s">
        <v>403</v>
      </c>
    </row>
    <row r="23" spans="1:70" s="113" customFormat="1" ht="15" customHeight="1" x14ac:dyDescent="0.3">
      <c r="A23" s="84">
        <v>19</v>
      </c>
      <c r="B23" s="38" t="s">
        <v>263</v>
      </c>
      <c r="C23" s="38" t="s">
        <v>264</v>
      </c>
      <c r="D23" s="38" t="s">
        <v>251</v>
      </c>
      <c r="E23" s="38" t="s">
        <v>251</v>
      </c>
      <c r="F23" s="38" t="s">
        <v>265</v>
      </c>
      <c r="G23" s="84" t="s">
        <v>248</v>
      </c>
      <c r="H23" s="38" t="s">
        <v>249</v>
      </c>
      <c r="I23" s="84">
        <v>199117</v>
      </c>
      <c r="J23" s="38" t="s">
        <v>335</v>
      </c>
      <c r="K23" s="84">
        <v>199117</v>
      </c>
      <c r="L23" s="84" t="s">
        <v>267</v>
      </c>
      <c r="M23" s="38" t="s">
        <v>268</v>
      </c>
      <c r="N23" s="84">
        <v>480520</v>
      </c>
      <c r="O23" s="84" t="s">
        <v>336</v>
      </c>
      <c r="P23" s="84">
        <v>811462</v>
      </c>
      <c r="Q23" s="38" t="s">
        <v>344</v>
      </c>
      <c r="R23" s="38" t="s">
        <v>271</v>
      </c>
      <c r="S23" s="84" t="s">
        <v>406</v>
      </c>
      <c r="T23" s="84" t="s">
        <v>406</v>
      </c>
      <c r="U23" s="84" t="s">
        <v>273</v>
      </c>
      <c r="V23" s="84" t="s">
        <v>274</v>
      </c>
      <c r="W23" s="84">
        <v>541</v>
      </c>
      <c r="X23" s="38" t="s">
        <v>275</v>
      </c>
      <c r="Y23" s="84">
        <v>355824747</v>
      </c>
      <c r="Z23" s="38" t="s">
        <v>407</v>
      </c>
      <c r="AA23" s="108" t="s">
        <v>371</v>
      </c>
      <c r="AB23" s="84">
        <v>42000</v>
      </c>
      <c r="AC23" s="108"/>
      <c r="AD23" s="84">
        <v>102</v>
      </c>
      <c r="AE23" s="84" t="s">
        <v>292</v>
      </c>
      <c r="AF23" s="84" t="s">
        <v>320</v>
      </c>
      <c r="AG23" s="108" t="s">
        <v>372</v>
      </c>
      <c r="AH23" s="84" t="s">
        <v>295</v>
      </c>
      <c r="AI23" s="108" t="s">
        <v>322</v>
      </c>
      <c r="AJ23" s="84">
        <v>520</v>
      </c>
      <c r="AK23" s="84">
        <v>520</v>
      </c>
      <c r="AL23" s="108" t="s">
        <v>411</v>
      </c>
      <c r="AM23" s="84">
        <v>36691.269999999997</v>
      </c>
      <c r="AN23" s="112">
        <v>11148.73</v>
      </c>
      <c r="AO23" s="112">
        <v>47840</v>
      </c>
      <c r="AP23" s="112">
        <v>5308.73</v>
      </c>
      <c r="AQ23" s="112">
        <v>147.27000000000001</v>
      </c>
      <c r="AR23" s="112">
        <v>5456</v>
      </c>
      <c r="AS23" s="112">
        <v>0</v>
      </c>
      <c r="AT23" s="112">
        <v>0</v>
      </c>
      <c r="AU23" s="112">
        <v>0</v>
      </c>
      <c r="AV23" s="84">
        <v>92</v>
      </c>
      <c r="AW23" s="84">
        <v>0</v>
      </c>
      <c r="AX23" s="84" t="s">
        <v>412</v>
      </c>
      <c r="AY23" s="108"/>
      <c r="AZ23" s="84"/>
      <c r="BA23" s="84"/>
      <c r="BB23" s="84" t="s">
        <v>301</v>
      </c>
      <c r="BC23" s="84"/>
      <c r="BD23" s="108"/>
      <c r="BE23" s="84">
        <v>0</v>
      </c>
      <c r="BF23" s="38" t="s">
        <v>406</v>
      </c>
      <c r="BG23" s="84" t="s">
        <v>413</v>
      </c>
      <c r="BH23" s="114" t="s">
        <v>391</v>
      </c>
      <c r="BI23" s="38" t="s">
        <v>110</v>
      </c>
      <c r="BJ23" s="85">
        <v>46016</v>
      </c>
      <c r="BK23" s="84"/>
      <c r="BL23" s="38" t="s">
        <v>114</v>
      </c>
      <c r="BM23" s="115" t="s">
        <v>119</v>
      </c>
      <c r="BN23" s="116" t="s">
        <v>199</v>
      </c>
      <c r="BO23" s="84" t="s">
        <v>245</v>
      </c>
      <c r="BP23" s="84"/>
      <c r="BQ23" s="117"/>
      <c r="BR23" s="118" t="s">
        <v>402</v>
      </c>
    </row>
    <row r="24" spans="1:70" s="113" customFormat="1" ht="15" customHeight="1" x14ac:dyDescent="0.3">
      <c r="A24" s="84">
        <v>20</v>
      </c>
      <c r="B24" s="38" t="s">
        <v>263</v>
      </c>
      <c r="C24" s="38" t="s">
        <v>264</v>
      </c>
      <c r="D24" s="38" t="s">
        <v>251</v>
      </c>
      <c r="E24" s="38" t="s">
        <v>251</v>
      </c>
      <c r="F24" s="38" t="s">
        <v>265</v>
      </c>
      <c r="G24" s="84" t="s">
        <v>248</v>
      </c>
      <c r="H24" s="38" t="s">
        <v>249</v>
      </c>
      <c r="I24" s="84">
        <v>199117</v>
      </c>
      <c r="J24" s="38" t="s">
        <v>335</v>
      </c>
      <c r="K24" s="84">
        <v>199117</v>
      </c>
      <c r="L24" s="84" t="s">
        <v>267</v>
      </c>
      <c r="M24" s="38" t="s">
        <v>268</v>
      </c>
      <c r="N24" s="84">
        <v>480520</v>
      </c>
      <c r="O24" s="84" t="s">
        <v>336</v>
      </c>
      <c r="P24" s="84">
        <v>814997</v>
      </c>
      <c r="Q24" s="38" t="s">
        <v>347</v>
      </c>
      <c r="R24" s="38" t="s">
        <v>271</v>
      </c>
      <c r="S24" s="84" t="s">
        <v>408</v>
      </c>
      <c r="T24" s="84" t="s">
        <v>408</v>
      </c>
      <c r="U24" s="84" t="s">
        <v>273</v>
      </c>
      <c r="V24" s="84" t="s">
        <v>274</v>
      </c>
      <c r="W24" s="84">
        <v>541</v>
      </c>
      <c r="X24" s="38" t="s">
        <v>409</v>
      </c>
      <c r="Y24" s="84">
        <v>355824748</v>
      </c>
      <c r="Z24" s="38" t="s">
        <v>410</v>
      </c>
      <c r="AA24" s="108" t="s">
        <v>371</v>
      </c>
      <c r="AB24" s="84">
        <v>42000</v>
      </c>
      <c r="AC24" s="108"/>
      <c r="AD24" s="84">
        <v>102</v>
      </c>
      <c r="AE24" s="84" t="s">
        <v>292</v>
      </c>
      <c r="AF24" s="84" t="s">
        <v>320</v>
      </c>
      <c r="AG24" s="108" t="s">
        <v>372</v>
      </c>
      <c r="AH24" s="84" t="s">
        <v>295</v>
      </c>
      <c r="AI24" s="108" t="s">
        <v>322</v>
      </c>
      <c r="AJ24" s="84">
        <v>520</v>
      </c>
      <c r="AK24" s="84">
        <v>520</v>
      </c>
      <c r="AL24" s="108" t="s">
        <v>411</v>
      </c>
      <c r="AM24" s="84">
        <v>36691.269999999997</v>
      </c>
      <c r="AN24" s="112">
        <v>11148.73</v>
      </c>
      <c r="AO24" s="112">
        <v>47840</v>
      </c>
      <c r="AP24" s="112">
        <v>5308.73</v>
      </c>
      <c r="AQ24" s="112">
        <v>147.27000000000001</v>
      </c>
      <c r="AR24" s="112">
        <v>5456</v>
      </c>
      <c r="AS24" s="112">
        <v>0</v>
      </c>
      <c r="AT24" s="112">
        <v>0</v>
      </c>
      <c r="AU24" s="112">
        <v>0</v>
      </c>
      <c r="AV24" s="84">
        <v>92</v>
      </c>
      <c r="AW24" s="84">
        <v>0</v>
      </c>
      <c r="AX24" s="84" t="s">
        <v>412</v>
      </c>
      <c r="AY24" s="108"/>
      <c r="AZ24" s="84"/>
      <c r="BA24" s="84"/>
      <c r="BB24" s="84" t="s">
        <v>301</v>
      </c>
      <c r="BC24" s="84"/>
      <c r="BD24" s="108"/>
      <c r="BE24" s="84">
        <v>0</v>
      </c>
      <c r="BF24" s="38" t="s">
        <v>408</v>
      </c>
      <c r="BG24" s="84" t="s">
        <v>414</v>
      </c>
      <c r="BH24" s="114" t="s">
        <v>391</v>
      </c>
      <c r="BI24" s="38" t="s">
        <v>110</v>
      </c>
      <c r="BJ24" s="85">
        <v>46016</v>
      </c>
      <c r="BK24" s="84"/>
      <c r="BL24" s="38" t="s">
        <v>114</v>
      </c>
      <c r="BM24" s="115" t="s">
        <v>119</v>
      </c>
      <c r="BN24" s="116" t="s">
        <v>199</v>
      </c>
      <c r="BO24" s="84" t="s">
        <v>245</v>
      </c>
      <c r="BP24" s="84"/>
      <c r="BQ24" s="117"/>
      <c r="BR24" s="118" t="s">
        <v>402</v>
      </c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2026-01-01T03:11:46Z</dcterms:modified>
</cp:coreProperties>
</file>