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43187.SSFL\Downloads\"/>
    </mc:Choice>
  </mc:AlternateContent>
  <xr:revisionPtr revIDLastSave="0" documentId="13_ncr:1_{47EB79DA-3EE2-4D2C-8C17-8BECD3796BE2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854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<sst xmlns="http://schemas.openxmlformats.org/spreadsheetml/2006/main" count="334" uniqueCount="288">
  <si>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</si>
  <si>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</si>
  <si>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</si>
  <si>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</si>
  <si>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</si>
  <si>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</si>
  <si>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</si>
  <si>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</si>
  <si>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</si>
  <si>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</si>
  <si>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</si>
  <si>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</si>
  <si>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</si>
  <si>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</si>
  <si>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</si>
  <si>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</si>
  <si>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</si>
  <si>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</si>
  <si>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</si>
  <si>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</si>
  <si>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</si>
  <si>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</si>
  <si>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</si>
  <si>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</si>
  <si>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</si>
  <si>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</si>
  <si>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</si>
  <si>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</si>
  <si>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</si>
  <si>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</si>
  <si>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</si>
  <si>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</si>
  <si>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</si>
  <si>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</si>
  <si>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</si>
  <si>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</si>
  <si>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</si>
  <si>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</si>
  <si>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</si>
  <si>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</si>
  <si>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</si>
  <si>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</si>
  <si>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</si>
  <si>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</si>
  <si>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</si>
  <si>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</si>
  <si>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</si>
  <si>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</si>
  <si>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</si>
  <si>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</si>
  <si>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</si>
  <si>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</si>
  <si>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</si>
  <si>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</si>
  <si>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</si>
  <si>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</si>
  <si>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</si>
  <si>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</si>
  <si>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</si>
  <si>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</si>
  <si>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</si>
  <si>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</si>
  <si>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</si>
  <si>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</si>
  <si>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</si>
  <si>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</si>
  <si>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</si>
  <si>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</si>
  <si>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</si>
  <si>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</si>
  <si>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</si>
  <si>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</si>
  <si>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</si>
  <si>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</si>
  <si>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</si>
  <si>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</si>
  <si>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</si>
  <si>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</si>
  <si>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</si>
  <si>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</si>
  <si>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</si>
  <si>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</si>
  <si>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</si>
  <si>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</si>
  <si>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</si>
  <si>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</si>
  <si>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</si>
  <si>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</si>
  <si>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</si>
  <si>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</si>
  <si>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</si>
  <si>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</si>
  <si>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</si>
  <si>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</si>
  <si>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</si>
  <si>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</si>
  <si>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</si>
  <si>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</si>
  <si>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</si>
  <si>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</si>
  <si>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</si>
  <si>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</si>
  <si>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</si>
  <si>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</si>
  <si>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</si>
  <si>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</si>
  <si>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</si>
  <si>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</si>
  <si>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</si>
  <si>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</si>
  <si>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</si>
  <si>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</si>
  <si>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</si>
  <si>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</si>
  <si>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</si>
  <si>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</si>
  <si>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</si>
  <si>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</si>
  <si>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</si>
  <si>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</si>
  <si>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</si>
  <si>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</si>
  <si>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</si>
  <si>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</si>
  <si>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</si>
  <si>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</si>
  <si>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</si>
  <si>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</si>
  <si>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</si>
  <si>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</si>
  <si>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</si>
  <si>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</si>
  <si>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</si>
  <si>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</si>
  <si>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</si>
  <si>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</si>
  <si>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</si>
  <si>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</si>
  <si>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</si>
  <si>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</si>
  <si>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</si>
  <si>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</si>
  <si>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</si>
  <si>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</si>
  <si>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</si>
  <si>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</si>
  <si>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</si>
  <si>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</si>
  <si>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</si>
  <si>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</si>
  <si>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</si>
  <si>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</si>
  <si>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</si>
  <si>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</si>
  <si>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</si>
  <si>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</si>
  <si>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</si>
  <si>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</si>
  <si>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</si>
  <si>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</si>
  <si>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</si>
  <si>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</si>
  <si>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</si>
  <si>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</si>
  <si>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</si>
  <si>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</si>
  <si>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</si>
  <si>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</si>
  <si>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</si>
  <si>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</si>
  <si>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</si>
  <si>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</si>
  <si>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</si>
  <si>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</si>
  <si>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</si>
  <si>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</si>
  <si>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</si>
  <si>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</si>
  <si>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</si>
  <si>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</si>
  <si>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</si>
  <si>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</si>
  <si>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</si>
  <si>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</si>
  <si>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</si>
  <si>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</si>
  <si>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</si>
  <si>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</si>
  <si>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</si>
  <si>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</si>
  <si>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</si>
  <si>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</si>
  <si>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</si>
  <si>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</si>
  <si>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</si>
  <si>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</si>
  <si>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</si>
  <si>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</si>
  <si>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</si>
  <si>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</si>
  <si>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</si>
  <si>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</si>
  <si>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</si>
  <si>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</si>
  <si>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</si>
  <si>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</si>
  <si>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</si>
  <si>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</si>
  <si>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</si>
  <si>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</si>
  <si>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</si>
  <si>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</si>
  <si>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</si>
  <si>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</si>
  <si>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</si>
  <si>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</si>
  <si>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</si>
  <si>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</si>
  <si>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</si>
  <si>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</si>
  <si>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</si>
  <si>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</si>
  <si>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</si>
  <si>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</si>
  <si>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</si>
  <si>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</si>
  <si>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</si>
  <si>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</si>
  <si>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</si>
  <si>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</si>
  <si>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</si>
  <si>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</si>
  <si>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</si>
  <si>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</si>
  <si>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</si>
  <si>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</si>
  <si>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</si>
  <si>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</si>
  <si>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</si>
  <si>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</si>
  <si>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</si>
  <si>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</si>
  <si>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</si>
  <si>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</si>
  <si>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</si>
  <si>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</si>
  <si>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</si>
  <si>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</si>
  <si>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East</t>
  </si>
  <si>
    <t>HINDU</t>
  </si>
  <si>
    <t>Open</t>
  </si>
  <si>
    <t>No Action Taken</t>
  </si>
  <si>
    <t>2</t>
  </si>
  <si>
    <t>Berhampur</t>
  </si>
  <si>
    <t>Nabarangpur</t>
  </si>
  <si>
    <t>Jaypur</t>
  </si>
  <si>
    <t>ORGL0424</t>
  </si>
  <si>
    <t>Semiliguda(Koraput)</t>
  </si>
  <si>
    <t>Chetana</t>
  </si>
  <si>
    <t>GENERAL</t>
  </si>
  <si>
    <t>&gt; 2 to 4 Years</t>
  </si>
  <si>
    <t>Kirana shop</t>
  </si>
  <si>
    <t>05-May-2024</t>
  </si>
  <si>
    <t>Fri</t>
  </si>
  <si>
    <t>Mathalput</t>
  </si>
  <si>
    <t>SF0096216</t>
  </si>
  <si>
    <t>Jaysen Mandi</t>
  </si>
  <si>
    <t>470675</t>
  </si>
  <si>
    <t>470675 Padmabati1</t>
  </si>
  <si>
    <t>SSF2596119</t>
  </si>
  <si>
    <t>MINU KHARA</t>
  </si>
  <si>
    <t>3.44 Yrs</t>
  </si>
  <si>
    <t>09 Jun 2022</t>
  </si>
  <si>
    <t>07-Jun-2024</t>
  </si>
  <si>
    <t>07-Nov-2025</t>
  </si>
  <si>
    <t>Swagat Kumar Mahananda/SF0088809</t>
  </si>
  <si>
    <t>Business</t>
  </si>
  <si>
    <t>Sanjaya Kumar Sahoo/SF0070624</t>
  </si>
  <si>
    <t>Completed-Report Submitted</t>
  </si>
  <si>
    <t>1. The document provided by borrower in support of payment is not valid evidence as this is a Denomination register copy and not a Cash Receipt.
2. In the mentioned document neither center number nor the loan id/Slum mentioned for authentication.</t>
  </si>
  <si>
    <t>7846991619</t>
  </si>
  <si>
    <t>Maheswar Swain/SF0093362</t>
  </si>
  <si>
    <t>Ranjan Kumar Nayak/SF0083372</t>
  </si>
  <si>
    <t>FN25-26-02718</t>
  </si>
  <si>
    <t xml:space="preserve">This is to inform we have verified borrower Minu Khara/356785727 having complain number-FN25-26-02718 of Semiliguda (Koraput) branch and observed the following
The document provided by borrower in support of payment is not valid evidence as this is a Denomination register copy and not a Cash Receipt.
In the mentioned document neither center number nor the loan id/Slum mentioned for authentication.
Hence, due to non-availability of sufficient evidence, it cannot be considered as misappropriation of cash by concerned staff. </t>
  </si>
  <si>
    <t>Braja Mohan Naik</t>
  </si>
  <si>
    <t>SF0044568</t>
  </si>
  <si>
    <t>Branch Manager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</si>
</sst>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rgb="FF000000"/>
      <name val="Calibri"/>
      <family val="2"/>
    </font>
    <font>
      <sz val="8"/>
      <color rgb="FF212529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ABABAB"/>
      </left>
      <right style="medium">
        <color rgb="FFABABAB"/>
      </right>
      <top style="medium">
        <color rgb="FFABABAB"/>
      </top>
      <bottom style="medium">
        <color rgb="FFABABAB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2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34" fillId="10" borderId="15" xfId="0" applyFont="1" applyFill="1" applyBorder="1" applyAlignment="1" applyProtection="1">
      <alignment horizontal="left" vertical="center" wrapText="1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2" fontId="2" fillId="0" borderId="1" xfId="2" applyNumberFormat="1" applyBorder="1" applyAlignment="1" applyProtection="1">
      <alignment horizontal="center" vertical="center" wrapText="1"/>
      <protection locked="0"/>
    </xf>
    <xf numFmtId="2" fontId="34" fillId="10" borderId="16" xfId="2" applyNumberFormat="1" applyFont="1" applyFill="1" applyBorder="1" applyAlignment="1" applyProtection="1">
      <alignment horizontal="center" vertical="center" wrapText="1"/>
      <protection locked="0"/>
    </xf>
    <xf numFmtId="0" fontId="35" fillId="0" borderId="1" xfId="0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J1" zoomScaleNormal="100" workbookViewId="0">
      <pane ySplit="4" topLeftCell="A5" activePane="bottomLeft" state="frozen"/>
      <selection pane="bottomLeft" activeCell="R5" sqref="R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8" thickBot="1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thickBo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ORGL0424</v>
      </c>
      <c r="D5" s="63" t="str">
        <f>IF('Physical Cash at Safe'!D28="Yes", 'Physical Cash at Safe'!B4, 'Borrower Wise Details'!C5)</f>
        <v>Semiliguda(Koraput)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Berhampur</v>
      </c>
      <c r="G5" s="61">
        <v>45960</v>
      </c>
      <c r="H5" s="107" t="s">
        <v>276</v>
      </c>
      <c r="I5" s="61">
        <v>45960</v>
      </c>
      <c r="J5" s="74" t="str">
        <f>IF('Physical Cash at Safe'!D28="Yes",'Physical Cash at Safe'!E28,IF('Borrower Wise Details'!D5&lt;&gt;"",'Borrower Wise Details'!D5,""))</f>
        <v>FN25-26-02718</v>
      </c>
      <c r="K5" s="81">
        <v>1</v>
      </c>
      <c r="L5" s="82">
        <v>20264</v>
      </c>
      <c r="M5" s="82"/>
      <c r="N5" s="134" t="s">
        <v>281</v>
      </c>
      <c r="O5" s="134" t="s">
        <v>246</v>
      </c>
      <c r="P5" s="135" t="s">
        <v>282</v>
      </c>
      <c r="Q5" s="82" t="s">
        <v>277</v>
      </c>
      <c r="R5" s="75" t="str">
        <f>IF('Physical Cash at Safe'!$D$28="Yes", 'Physical Cash at Safe'!$A$28, IF('Borrower Wise Details'!F5&lt;&gt;"", 'Borrower Wise Details'!F5, ""))</f>
        <v>Braja Mohan Naik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SF0044568</v>
      </c>
      <c r="U5" s="77"/>
      <c r="V5" s="61"/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278</v>
      </c>
      <c r="Z5" s="61">
        <v>45978</v>
      </c>
      <c r="AA5" s="61">
        <v>45978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46036</v>
      </c>
      <c r="AH5" s="70" t="s">
        <v>279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Q5" sqref="Q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8" t="s">
        <v>87</v>
      </c>
      <c r="I3" s="138"/>
      <c r="J3" s="138"/>
      <c r="K3" s="138"/>
      <c r="L3" s="138"/>
      <c r="M3" s="138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ORGL0424</v>
      </c>
      <c r="C5" s="50" t="str">
        <f>IF('Fraud Investigation Report'!D5="", "", 'Fraud Investigation Report'!D5)</f>
        <v>Semiliguda(Koraput)</v>
      </c>
      <c r="D5" s="68" t="str">
        <f>IF(OR('Fraud Investigation Report'!R5="", 'Fraud Investigation Report'!R5=0), "", 'Fraud Investigation Report'!R5)</f>
        <v>Braja Mohan Naik</v>
      </c>
      <c r="E5" s="68" t="str">
        <f>IF(OR('Fraud Investigation Report'!T5="", 'Fraud Investigation Report'!T5=0), "", 'Fraud Investigation Report'!T5)</f>
        <v>SF0044568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FN25-26-02718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0</v>
      </c>
      <c r="Q5" s="49"/>
      <c r="R5" s="84" t="s">
        <v>251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6" activePane="bottomLeft" state="frozen"/>
      <selection pane="bottomLeft" activeCell="C37" sqref="C37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0" t="s">
        <v>2</v>
      </c>
      <c r="B1" s="141"/>
      <c r="C1" s="141"/>
      <c r="D1" s="141"/>
      <c r="E1" s="142"/>
    </row>
    <row r="2" spans="1:5" ht="18" x14ac:dyDescent="0.35">
      <c r="A2" s="14"/>
      <c r="B2" s="143" t="s">
        <v>3</v>
      </c>
      <c r="C2" s="143"/>
      <c r="D2" s="143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256</v>
      </c>
      <c r="B4" s="41" t="s">
        <v>257</v>
      </c>
      <c r="C4" s="41" t="s">
        <v>255</v>
      </c>
      <c r="D4" s="41" t="s">
        <v>254</v>
      </c>
      <c r="E4" s="41" t="s">
        <v>253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44" t="s">
        <v>70</v>
      </c>
      <c r="B7" s="145"/>
      <c r="C7" s="145"/>
      <c r="D7" s="145"/>
      <c r="E7" s="145"/>
    </row>
    <row r="8" spans="1:5" ht="15" customHeight="1" x14ac:dyDescent="0.3">
      <c r="A8" s="146" t="s">
        <v>71</v>
      </c>
      <c r="B8" s="148" t="s">
        <v>92</v>
      </c>
      <c r="C8" s="149"/>
      <c r="D8" s="150" t="s">
        <v>72</v>
      </c>
      <c r="E8" s="151"/>
    </row>
    <row r="9" spans="1:5" ht="14.4" x14ac:dyDescent="0.3">
      <c r="A9" s="14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52" t="s">
        <v>97</v>
      </c>
      <c r="B20" s="153"/>
      <c r="C20" s="32"/>
      <c r="D20" s="33" t="s">
        <v>91</v>
      </c>
      <c r="E20" s="34"/>
    </row>
    <row r="21" spans="1:5" ht="30" customHeight="1" x14ac:dyDescent="0.3">
      <c r="A21" s="154" t="s">
        <v>88</v>
      </c>
      <c r="B21" s="155"/>
      <c r="C21" s="34"/>
      <c r="D21" s="33" t="s">
        <v>89</v>
      </c>
      <c r="E21" s="34"/>
    </row>
    <row r="22" spans="1:5" ht="30" customHeight="1" x14ac:dyDescent="0.3">
      <c r="A22" s="154" t="s">
        <v>77</v>
      </c>
      <c r="B22" s="155"/>
      <c r="C22" s="34"/>
      <c r="D22" s="35" t="s">
        <v>78</v>
      </c>
      <c r="E22" s="34"/>
    </row>
    <row r="23" spans="1:5" ht="30" customHeight="1" x14ac:dyDescent="0.3">
      <c r="A23" s="154" t="s">
        <v>79</v>
      </c>
      <c r="B23" s="155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39"/>
      <c r="C24" s="139"/>
      <c r="D24" s="139"/>
      <c r="E24" s="139"/>
    </row>
    <row r="25" spans="1:5" ht="57.75" customHeight="1" x14ac:dyDescent="0.3">
      <c r="A25" s="36" t="s">
        <v>81</v>
      </c>
      <c r="B25" s="161"/>
      <c r="C25" s="161"/>
      <c r="D25" s="161"/>
      <c r="E25" s="161"/>
    </row>
    <row r="26" spans="1:5" ht="20.100000000000001" customHeight="1" x14ac:dyDescent="0.3">
      <c r="A26" s="166" t="s">
        <v>189</v>
      </c>
      <c r="B26" s="166"/>
      <c r="C26" s="166"/>
      <c r="D26" s="166"/>
      <c r="E26" s="166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64" t="s">
        <v>218</v>
      </c>
      <c r="E29" s="165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67"/>
      <c r="E30" s="168"/>
    </row>
    <row r="31" spans="1:5" ht="15" customHeight="1" x14ac:dyDescent="0.3">
      <c r="A31" s="169"/>
      <c r="B31" s="170"/>
      <c r="C31" s="170"/>
      <c r="D31" s="170"/>
      <c r="E31" s="171"/>
    </row>
    <row r="32" spans="1:5" ht="24.75" customHeight="1" x14ac:dyDescent="0.3">
      <c r="A32" s="37" t="s">
        <v>219</v>
      </c>
      <c r="B32" s="38"/>
      <c r="C32" s="37" t="s">
        <v>82</v>
      </c>
      <c r="D32" s="162"/>
      <c r="E32" s="163"/>
    </row>
    <row r="33" spans="1:5" ht="18" customHeight="1" x14ac:dyDescent="0.3">
      <c r="A33" s="37" t="s">
        <v>83</v>
      </c>
      <c r="B33" s="106"/>
      <c r="C33" s="39" t="s">
        <v>84</v>
      </c>
      <c r="D33" s="156"/>
      <c r="E33" s="157"/>
    </row>
    <row r="34" spans="1:5" ht="27.6" x14ac:dyDescent="0.3">
      <c r="A34" s="39" t="s">
        <v>220</v>
      </c>
      <c r="B34" s="38"/>
      <c r="C34" s="39" t="s">
        <v>221</v>
      </c>
      <c r="D34" s="158"/>
      <c r="E34" s="159"/>
    </row>
    <row r="35" spans="1:5" ht="27.6" x14ac:dyDescent="0.3">
      <c r="A35" s="39" t="s">
        <v>222</v>
      </c>
      <c r="B35" s="38"/>
      <c r="C35" s="39" t="s">
        <v>224</v>
      </c>
      <c r="D35" s="158"/>
      <c r="E35" s="159"/>
    </row>
    <row r="36" spans="1:5" ht="25.5" customHeight="1" x14ac:dyDescent="0.3">
      <c r="A36" s="39" t="s">
        <v>223</v>
      </c>
      <c r="B36" s="136"/>
      <c r="C36" s="39" t="s">
        <v>225</v>
      </c>
      <c r="D36" s="160"/>
      <c r="E36" s="160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topLeftCell="M1" zoomScale="80" zoomScaleNormal="80" workbookViewId="0">
      <selection activeCell="R5" sqref="R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77734375" style="13" customWidth="1"/>
    <col min="6" max="6" width="20.44140625" style="13" customWidth="1"/>
    <col min="7" max="8" width="20.77734375" style="13" customWidth="1"/>
    <col min="9" max="9" width="14.77734375" style="13" customWidth="1"/>
    <col min="10" max="10" width="14.441406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thickBot="1" x14ac:dyDescent="0.35">
      <c r="A5" s="64">
        <v>1</v>
      </c>
      <c r="B5" s="60" t="str">
        <f>IF('Loan Outstanding Report'!$G$5="", "", 'Loan Outstanding Report'!$G$5)</f>
        <v>ORGL0424</v>
      </c>
      <c r="C5" s="119" t="str">
        <f>IF('Loan Outstanding Report'!$H$5="", "", 'Loan Outstanding Report'!$H$5)</f>
        <v>Semiliguda(Koraput)</v>
      </c>
      <c r="D5" s="131" t="s">
        <v>283</v>
      </c>
      <c r="E5" s="65">
        <v>45978</v>
      </c>
      <c r="F5" s="132" t="s">
        <v>285</v>
      </c>
      <c r="G5" s="133" t="s">
        <v>286</v>
      </c>
      <c r="H5" s="49" t="s">
        <v>287</v>
      </c>
      <c r="I5" s="120" t="s">
        <v>267</v>
      </c>
      <c r="J5" s="120" t="s">
        <v>269</v>
      </c>
      <c r="K5" s="120" t="s">
        <v>270</v>
      </c>
      <c r="L5" s="11">
        <v>356785727</v>
      </c>
      <c r="M5" s="65">
        <v>45417</v>
      </c>
      <c r="N5" s="124">
        <v>52000</v>
      </c>
      <c r="O5" s="124">
        <v>5780</v>
      </c>
      <c r="P5" s="121" t="s">
        <v>140</v>
      </c>
      <c r="Q5" s="80">
        <v>45939</v>
      </c>
      <c r="R5" s="124">
        <v>0</v>
      </c>
      <c r="S5" s="124">
        <v>0</v>
      </c>
      <c r="T5" s="124">
        <v>0</v>
      </c>
      <c r="U5" s="125">
        <f t="shared" ref="U5" si="0">IF(AND(ISBLANK(R5),ISBLANK(S5),ISBLANK(T5)),"",R5-(S5+T5))</f>
        <v>0</v>
      </c>
      <c r="V5" s="117"/>
      <c r="W5" s="122" t="s">
        <v>284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/>
      <c r="E6" s="65"/>
      <c r="F6" s="38"/>
      <c r="G6" s="49"/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L1" zoomScale="90" zoomScaleNormal="90" workbookViewId="0">
      <selection activeCell="BR5" sqref="BR5"/>
    </sheetView>
  </sheetViews>
  <sheetFormatPr defaultColWidth="0" defaultRowHeight="14.4" zeroHeight="1" x14ac:dyDescent="0.3"/>
  <cols>
    <col min="1" max="1" width="13.88671875" style="99" bestFit="1" customWidth="1"/>
    <col min="2" max="2" width="10.33203125" style="99" bestFit="1" customWidth="1"/>
    <col min="3" max="3" width="10.5546875" style="99" bestFit="1" customWidth="1"/>
    <col min="4" max="4" width="11.77734375" style="99" bestFit="1" customWidth="1"/>
    <col min="5" max="5" width="10.77734375" style="99" bestFit="1" customWidth="1"/>
    <col min="6" max="6" width="11.77734375" style="99" bestFit="1" customWidth="1"/>
    <col min="7" max="7" width="16.21875" style="99" bestFit="1" customWidth="1"/>
    <col min="8" max="8" width="16.33203125" style="99" bestFit="1" customWidth="1"/>
    <col min="9" max="9" width="13.5546875" style="99" bestFit="1" customWidth="1"/>
    <col min="10" max="10" width="12.44140625" style="99" bestFit="1" customWidth="1"/>
    <col min="11" max="11" width="13.6640625" style="99" bestFit="1" customWidth="1"/>
    <col min="12" max="12" width="15.33203125" style="99" bestFit="1" customWidth="1"/>
    <col min="13" max="13" width="14.6640625" style="99" bestFit="1" customWidth="1"/>
    <col min="14" max="14" width="13.5546875" style="99" bestFit="1" customWidth="1"/>
    <col min="15" max="15" width="12.77734375" style="99" bestFit="1" customWidth="1"/>
    <col min="16" max="16" width="13.33203125" style="99" bestFit="1" customWidth="1"/>
    <col min="17" max="17" width="32.21875" style="99" bestFit="1" customWidth="1"/>
    <col min="18" max="18" width="17.77734375" style="99" bestFit="1" customWidth="1"/>
    <col min="19" max="20" width="14.21875" style="99" bestFit="1" customWidth="1"/>
    <col min="21" max="21" width="10.5546875" style="99" bestFit="1" customWidth="1"/>
    <col min="22" max="22" width="12.77734375" style="99" bestFit="1" customWidth="1"/>
    <col min="23" max="23" width="13.77734375" style="99" bestFit="1" customWidth="1"/>
    <col min="24" max="24" width="37.21875" style="99" bestFit="1" customWidth="1"/>
    <col min="25" max="25" width="13.33203125" style="99" bestFit="1" customWidth="1"/>
    <col min="26" max="26" width="27.44140625" style="99" customWidth="1"/>
    <col min="27" max="27" width="13" style="99" bestFit="1" customWidth="1"/>
    <col min="28" max="28" width="12.77734375" style="99" bestFit="1" customWidth="1"/>
    <col min="29" max="29" width="17.21875" style="99" bestFit="1" customWidth="1"/>
    <col min="30" max="30" width="15.44140625" style="99" bestFit="1" customWidth="1"/>
    <col min="31" max="31" width="10.44140625" style="99" bestFit="1" customWidth="1"/>
    <col min="32" max="32" width="12.33203125" style="99" bestFit="1" customWidth="1"/>
    <col min="33" max="33" width="18.6640625" style="99" bestFit="1" customWidth="1"/>
    <col min="34" max="34" width="12.33203125" style="99" bestFit="1" customWidth="1"/>
    <col min="35" max="35" width="19.109375" style="99" bestFit="1" customWidth="1"/>
    <col min="36" max="36" width="13.21875" style="99" bestFit="1" customWidth="1"/>
    <col min="37" max="37" width="15.5546875" style="99" bestFit="1" customWidth="1"/>
    <col min="38" max="38" width="15.33203125" style="99" bestFit="1" customWidth="1"/>
    <col min="39" max="41" width="14.21875" style="99" bestFit="1" customWidth="1"/>
    <col min="42" max="42" width="15.21875" style="99" bestFit="1" customWidth="1"/>
    <col min="43" max="43" width="14.88671875" style="99" bestFit="1" customWidth="1"/>
    <col min="44" max="44" width="14.21875" style="99" bestFit="1" customWidth="1"/>
    <col min="45" max="46" width="13.77734375" style="99" bestFit="1" customWidth="1"/>
    <col min="47" max="47" width="8.77734375" style="99" customWidth="1"/>
    <col min="48" max="48" width="19.88671875" style="99" bestFit="1" customWidth="1"/>
    <col min="49" max="49" width="12.77734375" style="99" bestFit="1" customWidth="1"/>
    <col min="50" max="50" width="11.77734375" style="99" bestFit="1" customWidth="1"/>
    <col min="51" max="51" width="19.6640625" style="99" bestFit="1" customWidth="1"/>
    <col min="52" max="52" width="14.21875" style="99" bestFit="1" customWidth="1"/>
    <col min="53" max="53" width="14.6640625" style="99" bestFit="1" customWidth="1"/>
    <col min="54" max="54" width="11.33203125" style="99" bestFit="1" customWidth="1"/>
    <col min="55" max="55" width="11.109375" style="99" bestFit="1" customWidth="1"/>
    <col min="56" max="56" width="14.21875" style="99" bestFit="1" customWidth="1"/>
    <col min="57" max="57" width="12.77734375" style="99" bestFit="1" customWidth="1"/>
    <col min="58" max="58" width="14.21875" style="99" bestFit="1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30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247</v>
      </c>
      <c r="D5" s="38" t="s">
        <v>253</v>
      </c>
      <c r="E5" s="38" t="s">
        <v>254</v>
      </c>
      <c r="F5" s="38" t="s">
        <v>255</v>
      </c>
      <c r="G5" s="84" t="s">
        <v>256</v>
      </c>
      <c r="H5" s="38" t="s">
        <v>257</v>
      </c>
      <c r="I5" s="84">
        <v>56470</v>
      </c>
      <c r="J5" s="38" t="s">
        <v>264</v>
      </c>
      <c r="K5" s="84">
        <v>56470</v>
      </c>
      <c r="L5" s="84" t="s">
        <v>265</v>
      </c>
      <c r="M5" s="38" t="s">
        <v>266</v>
      </c>
      <c r="N5" s="84">
        <v>162708</v>
      </c>
      <c r="O5" s="84" t="s">
        <v>267</v>
      </c>
      <c r="P5" s="84">
        <v>477273</v>
      </c>
      <c r="Q5" s="38" t="s">
        <v>268</v>
      </c>
      <c r="R5" s="38" t="s">
        <v>258</v>
      </c>
      <c r="S5" s="84" t="s">
        <v>269</v>
      </c>
      <c r="T5" s="84" t="s">
        <v>269</v>
      </c>
      <c r="U5" s="84" t="s">
        <v>259</v>
      </c>
      <c r="V5" s="84" t="s">
        <v>249</v>
      </c>
      <c r="W5" s="84">
        <v>0</v>
      </c>
      <c r="X5" s="38" t="s">
        <v>261</v>
      </c>
      <c r="Y5" s="84">
        <v>356785727</v>
      </c>
      <c r="Z5" s="38" t="s">
        <v>270</v>
      </c>
      <c r="AA5" s="108" t="s">
        <v>262</v>
      </c>
      <c r="AB5" s="84">
        <v>52000</v>
      </c>
      <c r="AC5" s="108" t="s">
        <v>263</v>
      </c>
      <c r="AD5" s="84">
        <v>24</v>
      </c>
      <c r="AE5" s="84" t="s">
        <v>252</v>
      </c>
      <c r="AF5" s="84" t="s">
        <v>271</v>
      </c>
      <c r="AG5" s="108" t="s">
        <v>272</v>
      </c>
      <c r="AH5" s="84" t="s">
        <v>260</v>
      </c>
      <c r="AI5" s="108" t="s">
        <v>273</v>
      </c>
      <c r="AJ5" s="84">
        <v>2780</v>
      </c>
      <c r="AK5" s="84">
        <v>2780</v>
      </c>
      <c r="AL5" s="108" t="s">
        <v>274</v>
      </c>
      <c r="AM5" s="84">
        <v>36551.089999999997</v>
      </c>
      <c r="AN5" s="112">
        <v>13488.91</v>
      </c>
      <c r="AO5" s="112">
        <v>50040</v>
      </c>
      <c r="AP5" s="112">
        <v>15448.91</v>
      </c>
      <c r="AQ5" s="112">
        <v>1098.0899999999999</v>
      </c>
      <c r="AR5" s="112">
        <v>16547</v>
      </c>
      <c r="AS5" s="112">
        <v>0</v>
      </c>
      <c r="AT5" s="112">
        <v>0</v>
      </c>
      <c r="AU5" s="112">
        <v>0</v>
      </c>
      <c r="AV5" s="84">
        <v>18</v>
      </c>
      <c r="AW5" s="84"/>
      <c r="AX5" s="84"/>
      <c r="AY5" s="108"/>
      <c r="AZ5" s="84"/>
      <c r="BA5" s="84"/>
      <c r="BB5" s="84" t="s">
        <v>250</v>
      </c>
      <c r="BC5" s="84"/>
      <c r="BD5" s="108"/>
      <c r="BE5" s="84">
        <v>0</v>
      </c>
      <c r="BF5" s="38" t="s">
        <v>269</v>
      </c>
      <c r="BG5" s="84" t="s">
        <v>280</v>
      </c>
      <c r="BH5" s="114" t="s">
        <v>275</v>
      </c>
      <c r="BI5" s="38" t="s">
        <v>110</v>
      </c>
      <c r="BJ5" s="85">
        <v>46036</v>
      </c>
      <c r="BK5" s="84"/>
      <c r="BL5" s="38" t="s">
        <v>114</v>
      </c>
      <c r="BM5" s="115" t="s">
        <v>119</v>
      </c>
      <c r="BN5" s="116" t="s">
        <v>200</v>
      </c>
      <c r="BO5" s="84" t="s">
        <v>246</v>
      </c>
      <c r="BP5" s="84">
        <v>0</v>
      </c>
      <c r="BQ5" s="117"/>
      <c r="BR5" s="137" t="s">
        <v>279</v>
      </c>
    </row>
    <row r="6" spans="1:70" s="113" customFormat="1" ht="15" customHeight="1" x14ac:dyDescent="0.3">
      <c r="A6" s="84"/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/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/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/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/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/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/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/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/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/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/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/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/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/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/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/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/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/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/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/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/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/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/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/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/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/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/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/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/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/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/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/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/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/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/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/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/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/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/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/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/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/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/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/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/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/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/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/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/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/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/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/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/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/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/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/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/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/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/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/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/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/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/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/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/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/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/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/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/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/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/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/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/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/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/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/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/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/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/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/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/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/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/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/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/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/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/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/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/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/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/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/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/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/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/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/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/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/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/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/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/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/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/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/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/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/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/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/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/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/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/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/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/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/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/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/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/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/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/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/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/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/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/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/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/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/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/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/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/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/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/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/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/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/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/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/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/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/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/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/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/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/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/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/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/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/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/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/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/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/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/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/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/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/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/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/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/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/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/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/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/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/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/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/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/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/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/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/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/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/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/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/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/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/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/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/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/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/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/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/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/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/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/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/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/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/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/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/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/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/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/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/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/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/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/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/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/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/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/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/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/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/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/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/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/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/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/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/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/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/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/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/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/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/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/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/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/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/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/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/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/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/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/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/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/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/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/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/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/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/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/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/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/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/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/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/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/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/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/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/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/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/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/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/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/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/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/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/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/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/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/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/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/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/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/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/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/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/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/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/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/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/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/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/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/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/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/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/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/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/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/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/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/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/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/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/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/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/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/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/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/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/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/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/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/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/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/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/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/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/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/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/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/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/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/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/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/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/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/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/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/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/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/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/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/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/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/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/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/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/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/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/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/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/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/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/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/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/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/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/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/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/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/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/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/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/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/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/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/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/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/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/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/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/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/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/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/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/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/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/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/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/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/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2026-01-14T09:48:58Z</dcterms:modified>
</cp:coreProperties>
</file>