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Jaunpur_Ajay kumar_FN25-26-02735\FN25-26-02735\"/>
    </mc:Choice>
  </mc:AlternateContent>
  <xr:revisionPtr revIDLastSave="0" documentId="13_ncr:1_{BC07AAE1-5EBE-4EF4-9B88-A9FE5D57FA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<sst xmlns="http://schemas.openxmlformats.org/spreadsheetml/2006/main" count="401" uniqueCount="311">
  <si>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</si>
  <si>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</si>
  <si>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</si>
  <si>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</si>
  <si>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</si>
  <si>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</si>
  <si>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</si>
  <si>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</si>
  <si>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</si>
  <si>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</si>
  <si>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</si>
  <si>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</si>
  <si>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</si>
  <si>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</si>
  <si>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</si>
  <si>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</si>
  <si>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</si>
  <si>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</si>
  <si>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</si>
  <si>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</si>
  <si>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</si>
  <si>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</si>
  <si>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</si>
  <si>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</si>
  <si>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</si>
  <si>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</si>
  <si>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</si>
  <si>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</si>
  <si>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</si>
  <si>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</si>
  <si>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</si>
  <si>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</si>
  <si>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</si>
  <si>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</si>
  <si>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</si>
  <si>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</si>
  <si>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</si>
  <si>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</si>
  <si>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</si>
  <si>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</si>
  <si>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</si>
  <si>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</si>
  <si>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</si>
  <si>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</si>
  <si>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</si>
  <si>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</si>
  <si>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</si>
  <si>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</si>
  <si>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</si>
  <si>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</si>
  <si>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</si>
  <si>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</si>
  <si>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</si>
  <si>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</si>
  <si>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</si>
  <si>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</si>
  <si>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</si>
  <si>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</si>
  <si>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</si>
  <si>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</si>
  <si>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</si>
  <si>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</si>
  <si>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</si>
  <si>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</si>
  <si>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</si>
  <si>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</si>
  <si>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</si>
  <si>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</si>
  <si>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</si>
  <si>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</si>
  <si>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</si>
  <si>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</si>
  <si>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</si>
  <si>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</si>
  <si>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</si>
  <si>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</si>
  <si>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</si>
  <si>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</si>
  <si>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</si>
  <si>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</si>
  <si>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</si>
  <si>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</si>
  <si>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</si>
  <si>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</si>
  <si>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</si>
  <si>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</si>
  <si>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</si>
  <si>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</si>
  <si>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</si>
  <si>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</si>
  <si>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</si>
  <si>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</si>
  <si>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</si>
  <si>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</si>
  <si>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</si>
  <si>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</si>
  <si>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</si>
  <si>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</si>
  <si>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</si>
  <si>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</si>
  <si>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</si>
  <si>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</si>
  <si>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</si>
  <si>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</si>
  <si>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</si>
  <si>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</si>
  <si>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</si>
  <si>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</si>
  <si>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</si>
  <si>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</si>
  <si>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</si>
  <si>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</si>
  <si>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</si>
  <si>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</si>
  <si>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</si>
  <si>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</si>
  <si>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</si>
  <si>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</si>
  <si>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</si>
  <si>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</si>
  <si>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</si>
  <si>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</si>
  <si>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</si>
  <si>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</si>
  <si>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</si>
  <si>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</si>
  <si>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</si>
  <si>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</si>
  <si>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</si>
  <si>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</si>
  <si>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</si>
  <si>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</si>
  <si>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</si>
  <si>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</si>
  <si>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</si>
  <si>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</si>
  <si>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</si>
  <si>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</si>
  <si>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</si>
  <si>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</si>
  <si>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</si>
  <si>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</si>
  <si>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</si>
  <si>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</si>
  <si>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</si>
  <si>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</si>
  <si>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</si>
  <si>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</si>
  <si>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</si>
  <si>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</si>
  <si>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</si>
  <si>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</si>
  <si>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</si>
  <si>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</si>
  <si>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</si>
  <si>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</si>
  <si>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</si>
  <si>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</si>
  <si>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</si>
  <si>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</si>
  <si>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</si>
  <si>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</si>
  <si>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</si>
  <si>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</si>
  <si>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</si>
  <si>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</si>
  <si>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</si>
  <si>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</si>
  <si>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</si>
  <si>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</si>
  <si>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</si>
  <si>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</si>
  <si>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</si>
  <si>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</si>
  <si>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</si>
  <si>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</si>
  <si>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</si>
  <si>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</si>
  <si>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</si>
  <si>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</si>
  <si>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</si>
  <si>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</si>
  <si>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</si>
  <si>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</si>
  <si>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</si>
  <si>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</si>
  <si>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</si>
  <si>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</si>
  <si>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</si>
  <si>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</si>
  <si>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</si>
  <si>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</si>
  <si>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</si>
  <si>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</si>
  <si>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</si>
  <si>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</si>
  <si>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</si>
  <si>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</si>
  <si>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</si>
  <si>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</si>
  <si>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</si>
  <si>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</si>
  <si>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</si>
  <si>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</si>
  <si>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</si>
  <si>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</si>
  <si>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</si>
  <si>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</si>
  <si>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</si>
  <si>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</si>
  <si>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</si>
  <si>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</si>
  <si>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</si>
  <si>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</si>
  <si>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</si>
  <si>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</si>
  <si>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</si>
  <si>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</si>
  <si>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</si>
  <si>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</si>
  <si>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</si>
  <si>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</si>
  <si>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</si>
  <si>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</si>
  <si>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</si>
  <si>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</si>
  <si>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</si>
  <si>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</si>
  <si>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</si>
  <si>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</si>
  <si>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</si>
  <si>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</si>
  <si>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</si>
  <si>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</si>
  <si>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</si>
  <si>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</si>
  <si>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</si>
  <si>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</si>
  <si>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</si>
  <si>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</si>
  <si>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</si>
  <si>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</si>
  <si>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</si>
  <si>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</si>
  <si>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</si>
  <si>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Form Date : 01-Nov-2025 </t>
  </si>
  <si>
    <t xml:space="preserve">To Date : 01-Nov-2025 </t>
  </si>
  <si>
    <t xml:space="preserve">Reporting Time : 3:03 PM  </t>
  </si>
  <si>
    <t>North</t>
  </si>
  <si>
    <t>Uttar Pradesh</t>
  </si>
  <si>
    <t>Varanasi</t>
  </si>
  <si>
    <t>Ballia</t>
  </si>
  <si>
    <t>Azamgarh</t>
  </si>
  <si>
    <t>UPGL2115</t>
  </si>
  <si>
    <t>Jaunpur</t>
  </si>
  <si>
    <t>Jethapura</t>
  </si>
  <si>
    <t>SF0095155</t>
  </si>
  <si>
    <t>Vishal Singh</t>
  </si>
  <si>
    <t>KACHGAV (371)</t>
  </si>
  <si>
    <t>371 Kajgav1</t>
  </si>
  <si>
    <t>Unnati</t>
  </si>
  <si>
    <t>SSF3363524</t>
  </si>
  <si>
    <t>OBC</t>
  </si>
  <si>
    <t>HINDU</t>
  </si>
  <si>
    <t>Agriculture &amp; Farming</t>
  </si>
  <si>
    <t>MAYA DEVI</t>
  </si>
  <si>
    <t>02-Feb-2024</t>
  </si>
  <si>
    <t>FRI</t>
  </si>
  <si>
    <t>0</t>
  </si>
  <si>
    <t>2.70 Yrs</t>
  </si>
  <si>
    <t>22 Feb 2023</t>
  </si>
  <si>
    <t>&gt; 2 to 4 Years</t>
  </si>
  <si>
    <t>01-Mar-2024</t>
  </si>
  <si>
    <t>09-Jul-2025</t>
  </si>
  <si>
    <t>Open</t>
  </si>
  <si>
    <t>9792676496</t>
  </si>
  <si>
    <t>Uchaura</t>
  </si>
  <si>
    <t>SF0097726</t>
  </si>
  <si>
    <t>Amit Kumar Yadav</t>
  </si>
  <si>
    <t>utarejpur--(590191)</t>
  </si>
  <si>
    <t>590191 Majhuli1</t>
  </si>
  <si>
    <t>Chetana</t>
  </si>
  <si>
    <t>SID951374869035</t>
  </si>
  <si>
    <t>KAMALA DEVI</t>
  </si>
  <si>
    <t>07-May-2024</t>
  </si>
  <si>
    <t>Mon</t>
  </si>
  <si>
    <t>3</t>
  </si>
  <si>
    <t>6.57 Yrs</t>
  </si>
  <si>
    <t>23 Jan 2021</t>
  </si>
  <si>
    <t>&gt; 6 to 10 Years</t>
  </si>
  <si>
    <t>03-Jun-2024</t>
  </si>
  <si>
    <t>06-Oct-2025</t>
  </si>
  <si>
    <t>8960449545</t>
  </si>
  <si>
    <t>Deepak Kumar Nema/SF0055590</t>
  </si>
  <si>
    <t>91-120</t>
  </si>
  <si>
    <t>61-90</t>
  </si>
  <si>
    <t>FN25-26-02735</t>
  </si>
  <si>
    <t>Ajay Kumar</t>
  </si>
  <si>
    <t>SF0077795</t>
  </si>
  <si>
    <t>No Action Taken</t>
  </si>
  <si>
    <t>Vidhan Chandra Rai/SF0081396</t>
  </si>
  <si>
    <t>Ajay Gautam/SF0074699</t>
  </si>
  <si>
    <t>Vipin Yadav/SF0071928</t>
  </si>
  <si>
    <t>Suspended-Not Working</t>
  </si>
  <si>
    <t>Completed-Report Submitted</t>
  </si>
  <si>
    <t xml:space="preserve">As per the digital payment, Borrower Maya Devi/354992045 paid the below-mentioned EMI amount to the Loan Officer Ajay Kumar/SF0077795 but the same was not posted in the FIMO.
# Borrower paid an EMI amount of Rs. 1,900/- on 04-Aug-2025 through digital payment.
# Borrower paid an EMI amount of Rs. 120/- on 04-Aug-2025 through cash.
"Evidence - Digital payment receipt"
"UPI holder name - Ajay Kumar"
# Total fraud amount Rs. 1,900/-
# Amount recovered and accounted in FIMO Rs. 00/-
# Amount to be recovered Rs. 1,900/-
Note : Borrower paid Rs. 1,900/- on date 04-Aug-25 through UPI and Rs. 120/- through cash but proper evidence not available for Rs. 120/-, so we are consider only Rs. 1,900/- as fraud. </t>
  </si>
  <si>
    <t>As per the digital payment and Loan card, Borrower Kamala Devi/356695917 paid the below-mentioned EMI amount to the Loan Officer Ajay Kumar/SF0077795 but the same was not posted in the FIMO.
# Borrower paid an EMI amount of Rs. 3,840/- on 04-Nov-2024 through cash.
# Borrower paid an EMI amount of Rs. 3,840/- on 05-Aug-2025 through digital payment.
"Evidence - Digital payment receipt &amp; loan card"
"UPI holder name - Ajay Kumar"
# Total fraud amount Rs. 7,680/-
# Amount recovered and accounted in FIMO Rs. 00/-
# Amount to be recovered Rs. 7,680/-</t>
  </si>
  <si>
    <t>Loan Officer</t>
  </si>
  <si>
    <t>CSS</t>
  </si>
  <si>
    <t>Amit kumar/SF0049563</t>
  </si>
  <si>
    <t>Credit Assistant Ajay Kumar/SF0077795 was found involved in collection misappropriation (Collected EMIs amount but not posted to concerned borrower accounts) on the names of 02 borrower for the amounting to Rs. 9,580/- based on the evidence available.
# Total fraud amount Rs. 9,580/-
# Amount recovered and accounted in FIMO Rs. 00/-
# Amount to be recovered Rs. 9,580/-
Credit assistant was suspended on date 04-Aug-25. (As per HRMS)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</si>
</sst>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UPGL2115</v>
      </c>
      <c r="D5" s="63" t="str">
        <f>IF('Physical Cash at Safe'!D28="Yes", 'Physical Cash at Safe'!B4, 'Borrower Wise Details'!C5)</f>
        <v>Jaunpur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45953</v>
      </c>
      <c r="H5" s="107" t="s">
        <v>308</v>
      </c>
      <c r="I5" s="61">
        <v>45961</v>
      </c>
      <c r="J5" s="74" t="str">
        <f>IF('Physical Cash at Safe'!D28="Yes",'Physical Cash at Safe'!E28,IF('Borrower Wise Details'!D5&lt;&gt;"",'Borrower Wise Details'!D5,""))</f>
        <v>FN25-26-02735</v>
      </c>
      <c r="K5" s="81">
        <v>2</v>
      </c>
      <c r="L5" s="82">
        <v>9580</v>
      </c>
      <c r="M5" s="82">
        <v>0</v>
      </c>
      <c r="N5" s="82" t="s">
        <v>309</v>
      </c>
      <c r="O5" s="82" t="s">
        <v>300</v>
      </c>
      <c r="P5" s="82" t="s">
        <v>301</v>
      </c>
      <c r="Q5" s="82" t="s">
        <v>302</v>
      </c>
      <c r="R5" s="75" t="str">
        <f>IF('Physical Cash at Safe'!$D$28="Yes", 'Physical Cash at Safe'!$A$28, IF('Borrower Wise Details'!F5&lt;&gt;"", 'Borrower Wise Details'!F5, ""))</f>
        <v>Ajay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SF0077795</v>
      </c>
      <c r="U5" s="77" t="s">
        <v>303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304</v>
      </c>
      <c r="Z5" s="61">
        <v>45962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9580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45966</v>
      </c>
      <c r="AH5" s="70" t="s">
        <v>310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UPGL2115</v>
      </c>
      <c r="C5" s="50" t="str">
        <f>IF('Fraud Investigation Report'!D5="", "", 'Fraud Investigation Report'!D5)</f>
        <v>Jaunpur</v>
      </c>
      <c r="D5" s="68" t="str">
        <f>IF(OR('Fraud Investigation Report'!R5="", 'Fraud Investigation Report'!R5=0), "", 'Fraud Investigation Report'!R5)</f>
        <v>Ajay Kumar</v>
      </c>
      <c r="E5" s="68" t="str">
        <f>IF(OR('Fraud Investigation Report'!T5="", 'Fraud Investigation Report'!T5=0), "", 'Fraud Investigation Report'!T5)</f>
        <v>SF0077795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9580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9580</v>
      </c>
      <c r="Q5" s="49" t="s">
        <v>244</v>
      </c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8.1796875" style="13" bestFit="1" customWidth="1"/>
    <col min="10" max="10" width="15.81640625" style="13" bestFit="1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UPGL2115</v>
      </c>
      <c r="C5" s="119" t="str">
        <f>IF('Loan Outstanding Report'!$H$5="", "", 'Loan Outstanding Report'!$H$5)</f>
        <v>Jaunpur</v>
      </c>
      <c r="D5" s="41" t="s">
        <v>296</v>
      </c>
      <c r="E5" s="65">
        <v>45962</v>
      </c>
      <c r="F5" s="38" t="s">
        <v>297</v>
      </c>
      <c r="G5" s="49" t="s">
        <v>298</v>
      </c>
      <c r="H5" s="49" t="s">
        <v>307</v>
      </c>
      <c r="I5" s="120" t="s">
        <v>258</v>
      </c>
      <c r="J5" s="120" t="s">
        <v>261</v>
      </c>
      <c r="K5" s="120" t="s">
        <v>265</v>
      </c>
      <c r="L5" s="11">
        <v>354992045</v>
      </c>
      <c r="M5" s="65" t="s">
        <v>266</v>
      </c>
      <c r="N5" s="124">
        <v>30000</v>
      </c>
      <c r="O5" s="124">
        <v>2020</v>
      </c>
      <c r="P5" s="121" t="s">
        <v>139</v>
      </c>
      <c r="Q5" s="80">
        <v>45873</v>
      </c>
      <c r="R5" s="124">
        <v>1900</v>
      </c>
      <c r="S5" s="124">
        <v>0</v>
      </c>
      <c r="T5" s="124">
        <v>0</v>
      </c>
      <c r="U5" s="125">
        <f t="shared" ref="U5" si="0">IF(AND(ISBLANK(R5),ISBLANK(S5),ISBLANK(T5)),"",R5-(S5+T5))</f>
        <v>1900</v>
      </c>
      <c r="V5" s="117" t="s">
        <v>203</v>
      </c>
      <c r="W5" s="122" t="s">
        <v>305</v>
      </c>
    </row>
    <row r="6" spans="1:23" ht="25" customHeight="1" x14ac:dyDescent="0.3">
      <c r="A6" s="64">
        <v>2</v>
      </c>
      <c r="B6" s="60" t="str">
        <f>IF(J6&lt;&gt;"", $B$5, "")</f>
        <v>UPGL2115</v>
      </c>
      <c r="C6" s="119" t="str">
        <f>IF(J6&lt;&gt;"", $C$5, "")</f>
        <v>Jaunpur</v>
      </c>
      <c r="D6" s="41" t="s">
        <v>296</v>
      </c>
      <c r="E6" s="65">
        <v>45962</v>
      </c>
      <c r="F6" s="38" t="s">
        <v>297</v>
      </c>
      <c r="G6" s="49" t="s">
        <v>298</v>
      </c>
      <c r="H6" s="49" t="s">
        <v>307</v>
      </c>
      <c r="I6" s="120" t="s">
        <v>279</v>
      </c>
      <c r="J6" s="120" t="s">
        <v>282</v>
      </c>
      <c r="K6" s="120" t="s">
        <v>283</v>
      </c>
      <c r="L6" s="11">
        <v>356695917</v>
      </c>
      <c r="M6" s="65" t="s">
        <v>284</v>
      </c>
      <c r="N6" s="124">
        <v>72000</v>
      </c>
      <c r="O6" s="124">
        <v>3840</v>
      </c>
      <c r="P6" s="121" t="s">
        <v>139</v>
      </c>
      <c r="Q6" s="80">
        <v>45600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306</v>
      </c>
    </row>
    <row r="7" spans="1:23" ht="25" customHeight="1" x14ac:dyDescent="0.3">
      <c r="A7" s="64">
        <v>3</v>
      </c>
      <c r="B7" s="60" t="str">
        <f t="shared" ref="B7:B70" si="2">IF(J7&lt;&gt;"", $B$5, "")</f>
        <v>UPGL2115</v>
      </c>
      <c r="C7" s="119" t="str">
        <f t="shared" ref="C7:C70" si="3">IF(J7&lt;&gt;"", $C$5, "")</f>
        <v>Jaunpur</v>
      </c>
      <c r="D7" s="41" t="s">
        <v>296</v>
      </c>
      <c r="E7" s="65">
        <v>45962</v>
      </c>
      <c r="F7" s="38" t="s">
        <v>297</v>
      </c>
      <c r="G7" s="49" t="s">
        <v>298</v>
      </c>
      <c r="H7" s="49" t="s">
        <v>307</v>
      </c>
      <c r="I7" s="120" t="s">
        <v>279</v>
      </c>
      <c r="J7" s="120" t="s">
        <v>282</v>
      </c>
      <c r="K7" s="120" t="s">
        <v>283</v>
      </c>
      <c r="L7" s="11">
        <v>356695917</v>
      </c>
      <c r="M7" s="65" t="s">
        <v>284</v>
      </c>
      <c r="N7" s="124">
        <v>72000</v>
      </c>
      <c r="O7" s="124">
        <v>3840</v>
      </c>
      <c r="P7" s="121" t="s">
        <v>139</v>
      </c>
      <c r="Q7" s="80">
        <v>45874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203</v>
      </c>
      <c r="W7" s="122" t="s">
        <v>306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6.81640625" style="99" bestFit="1" customWidth="1"/>
    <col min="16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0" width="13.26953125" style="99" bestFit="1" customWidth="1"/>
    <col min="31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1" width="8.7265625" style="99" customWidth="1"/>
    <col min="42" max="44" width="13.26953125" style="99" bestFit="1" customWidth="1"/>
    <col min="45" max="45" width="12.26953125" style="99" bestFit="1" customWidth="1"/>
    <col min="46" max="46" width="11.26953125" style="99" bestFit="1" customWidth="1"/>
    <col min="47" max="47" width="8.7265625" style="99" customWidth="1"/>
    <col min="48" max="48" width="12.7265625" style="99" bestFit="1" customWidth="1"/>
    <col min="49" max="50" width="8.7265625" style="99" customWidth="1"/>
    <col min="51" max="51" width="13.7265625" style="99" bestFit="1" customWidth="1"/>
    <col min="52" max="53" width="12.54296875" style="99" bestFit="1" customWidth="1"/>
    <col min="54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7.1796875" style="99" bestFit="1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136497</v>
      </c>
      <c r="J5" s="38" t="s">
        <v>255</v>
      </c>
      <c r="K5" s="84">
        <v>136497</v>
      </c>
      <c r="L5" s="84" t="s">
        <v>256</v>
      </c>
      <c r="M5" s="38" t="s">
        <v>257</v>
      </c>
      <c r="N5" s="84">
        <v>299017</v>
      </c>
      <c r="O5" s="84" t="s">
        <v>258</v>
      </c>
      <c r="P5" s="84">
        <v>569442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354992045</v>
      </c>
      <c r="Z5" s="38" t="s">
        <v>265</v>
      </c>
      <c r="AA5" s="108" t="s">
        <v>266</v>
      </c>
      <c r="AB5" s="84">
        <v>30000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2020</v>
      </c>
      <c r="AK5" s="84">
        <v>2020</v>
      </c>
      <c r="AL5" s="108" t="s">
        <v>273</v>
      </c>
      <c r="AM5" s="84">
        <v>28065.08</v>
      </c>
      <c r="AN5" s="112">
        <v>6274.92</v>
      </c>
      <c r="AO5" s="112">
        <v>34340</v>
      </c>
      <c r="AP5" s="112">
        <v>1934.92</v>
      </c>
      <c r="AQ5" s="112">
        <v>38.08</v>
      </c>
      <c r="AR5" s="112">
        <v>1973</v>
      </c>
      <c r="AS5" s="112">
        <v>1934.92</v>
      </c>
      <c r="AT5" s="112">
        <v>38.08</v>
      </c>
      <c r="AU5" s="112">
        <v>1973</v>
      </c>
      <c r="AV5" s="84">
        <v>20</v>
      </c>
      <c r="AW5" s="84">
        <v>93</v>
      </c>
      <c r="AX5" s="84" t="s">
        <v>294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 t="s">
        <v>293</v>
      </c>
      <c r="BI5" s="38" t="s">
        <v>110</v>
      </c>
      <c r="BJ5" s="85">
        <v>45962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1900</v>
      </c>
      <c r="BQ5" s="117" t="s">
        <v>203</v>
      </c>
      <c r="BR5" s="130" t="s">
        <v>305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136557</v>
      </c>
      <c r="J6" s="38" t="s">
        <v>276</v>
      </c>
      <c r="K6" s="84">
        <v>136557</v>
      </c>
      <c r="L6" s="84" t="s">
        <v>277</v>
      </c>
      <c r="M6" s="38" t="s">
        <v>278</v>
      </c>
      <c r="N6" s="84">
        <v>230438</v>
      </c>
      <c r="O6" s="84" t="s">
        <v>279</v>
      </c>
      <c r="P6" s="84">
        <v>463629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356695917</v>
      </c>
      <c r="Z6" s="38" t="s">
        <v>283</v>
      </c>
      <c r="AA6" s="108" t="s">
        <v>284</v>
      </c>
      <c r="AB6" s="84">
        <v>72000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3840</v>
      </c>
      <c r="AK6" s="84">
        <v>3840</v>
      </c>
      <c r="AL6" s="108" t="s">
        <v>291</v>
      </c>
      <c r="AM6" s="84">
        <v>40858.39</v>
      </c>
      <c r="AN6" s="112">
        <v>16741.61</v>
      </c>
      <c r="AO6" s="112">
        <v>57600</v>
      </c>
      <c r="AP6" s="112">
        <v>31141.61</v>
      </c>
      <c r="AQ6" s="112">
        <v>3315.39</v>
      </c>
      <c r="AR6" s="112">
        <v>34457</v>
      </c>
      <c r="AS6" s="112">
        <v>6413.95</v>
      </c>
      <c r="AT6" s="112">
        <v>1266.05</v>
      </c>
      <c r="AU6" s="112">
        <v>7680</v>
      </c>
      <c r="AV6" s="84">
        <v>17</v>
      </c>
      <c r="AW6" s="84">
        <v>62</v>
      </c>
      <c r="AX6" s="84" t="s">
        <v>295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282</v>
      </c>
      <c r="BG6" s="84" t="s">
        <v>292</v>
      </c>
      <c r="BH6" s="114" t="s">
        <v>293</v>
      </c>
      <c r="BI6" s="38" t="s">
        <v>110</v>
      </c>
      <c r="BJ6" s="85">
        <v>45962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7680</v>
      </c>
      <c r="BQ6" s="117" t="s">
        <v>203</v>
      </c>
      <c r="BR6" s="130" t="s">
        <v>306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2025-11-05T09:48:07Z</dcterms:modified>
</cp:coreProperties>
</file>