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6-Dec-25\Burhar\"/>
    </mc:Choice>
  </mc:AlternateContent>
  <xr:revisionPtr revIDLastSave="0" documentId="13_ncr:1_{25726704-986E-4DD3-9366-07C3098BF173}" xr6:coauthVersionLast="47" xr6:coauthVersionMax="47" xr10:uidLastSave="{00000000-0000-0000-0000-000000000000}"/>
  <bookViews>
    <workbookView xWindow="-110" yWindow="-110" windowWidth="19420" windowHeight="10300" activeTab="1" xr2:uid="{36F46D0A-0723-4626-BFD9-343BC5B9F1FA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Sheet1!$A$4:$AB$12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1" l="1"/>
  <c r="T19" i="1"/>
  <c r="T17" i="1"/>
  <c r="U16" i="1"/>
  <c r="T16" i="1"/>
  <c r="W7" i="1"/>
  <c r="W12" i="1"/>
  <c r="W5" i="1"/>
  <c r="Z5" i="1" s="1"/>
  <c r="H12" i="1"/>
  <c r="G12" i="1"/>
  <c r="F12" i="1"/>
  <c r="D12" i="1"/>
  <c r="H11" i="1"/>
  <c r="G11" i="1"/>
  <c r="F11" i="1"/>
  <c r="D11" i="1"/>
  <c r="H10" i="1"/>
  <c r="G10" i="1"/>
  <c r="F10" i="1"/>
  <c r="D10" i="1"/>
  <c r="H9" i="1"/>
  <c r="G9" i="1"/>
  <c r="F9" i="1"/>
  <c r="D9" i="1"/>
  <c r="H8" i="1"/>
  <c r="G8" i="1"/>
  <c r="F8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<sst xmlns="http://schemas.openxmlformats.org/spreadsheetml/2006/main" count="109" uniqueCount="61">
  <si>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</si>
  <si>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</si>
  <si>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</si>
  <si>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</si>
  <si>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</si>
  <si>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</si>
  <si>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</si>
  <si>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</si>
  <si>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</si>
  <si>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</si>
  <si>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</si>
  <si>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</si>
  <si>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</si>
  <si>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</si>
  <si>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</si>
  <si>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</si>
  <si>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</si>
  <si>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</si>
  <si>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</si>
  <si>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</si>
  <si>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</si>
  <si>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</si>
  <si>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</si>
  <si>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</si>
  <si>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</si>
  <si>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</si>
  <si>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</si>
  <si>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</si>
  <si>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MPGL0720</t>
  </si>
  <si>
    <t>Burhar</t>
  </si>
  <si>
    <t>FN25-26-02737</t>
  </si>
  <si>
    <t>Deepanshu Verma</t>
  </si>
  <si>
    <t>SF0087831</t>
  </si>
  <si>
    <t>Loan Officer</t>
  </si>
  <si>
    <t>140</t>
  </si>
  <si>
    <t>CID072002243</t>
  </si>
  <si>
    <t>VIMLA PANIKA</t>
  </si>
  <si>
    <t>09-Jun-2023</t>
  </si>
  <si>
    <t>Collection Amount Misappropriated</t>
  </si>
  <si>
    <t>Loan Card</t>
  </si>
  <si>
    <t>As per the loan card , Borrower Vimla Panika/351715295 has paid an EMI amount of Rs.1,870/- to Loan Officer Deepanshu Verma/SF0087831 on 04-Aug-24  but the same was not posted in FIMO.</t>
  </si>
  <si>
    <t>517</t>
  </si>
  <si>
    <t>SID2125538511</t>
  </si>
  <si>
    <t>ANEETA KOL</t>
  </si>
  <si>
    <t>27-May-2024</t>
  </si>
  <si>
    <t>As per the loan card , Borrower Aneeta Bai/356873084 has paid an EMI amount of Rs.3,000/- to Loan Officer Deepanshu Verma/SF0087831 on date 06-Oct-25  but the same was not posted in FIMO.
According borrower sub-ledger loan officer has posted amount of Rs 9,000/- on 31-Oct-25 through digital payement (BBPS)</t>
  </si>
  <si>
    <t>SSF2690819</t>
  </si>
  <si>
    <t>INDU BAI</t>
  </si>
  <si>
    <t>13-Mar-2024</t>
  </si>
  <si>
    <t>As per the loan card , Borrower Indu Bai/355789624 has paid an EMI amount of Rs.3,470/- to Loan Officer Deepanshu Verma/SF0087831 on date 04-Sep-24  but the same was not posted in FIMO.</t>
  </si>
  <si>
    <t>As per the loan card , Borrower Indu Bai/355789624 has paid an EMI amount of Rs.3,470/- to Loan Officer Deepanshu Verma/SF0087831 on date  04-Nov-24  but the same was not posted in FIMO.</t>
  </si>
  <si>
    <t>As per the loan card , Borrower Indu Bai/355789624 has paid an EMI amount of Rs.3,470/- to Loan Officer Deepanshu Verma/SF0087831 on date  04-Dec-24  but the same was not posted in FIMO</t>
  </si>
  <si>
    <t>As per the loan card , Borrower Aneeta Bai/356873084 has paid an EMI amount of Rs.3,000/- to Loan Officer Deepanshu Verma/SF0087831 on date 05-Apr-25  but the same was not posted in FIMO.
According borrower sub-ledger loan officer has posted amount of Rs 9,000/- on 31-Oct-25 through digital payement.</t>
  </si>
  <si>
    <t>402039</t>
  </si>
  <si>
    <t>SSF4449969</t>
  </si>
  <si>
    <t xml:space="preserve">ms BITA </t>
  </si>
  <si>
    <t>14-Jun-2024</t>
  </si>
  <si>
    <t>As per the loan card,Borrower Ms Bita/356873020 has paid an EMI amount Rs.2,240/- to Loan Officer Deepanshu Verma/SF0087831 on 06-Nov-24 but the same was not posted in to the FIMO.</t>
  </si>
  <si>
    <t>TotalCollection</t>
  </si>
  <si>
    <t xml:space="preserve">Posted in two loans </t>
  </si>
  <si>
    <t>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</si>
</sst>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u/>
      <sz val="6"/>
      <color rgb="FF0000FF"/>
      <name val="Lucida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/>
    <xf numFmtId="0" fontId="1" fillId="0" borderId="0" xfId="0" applyFont="1"/>
    <xf numFmtId="2" fontId="1" fillId="0" borderId="0" xfId="0" applyNumberFormat="1" applyFont="1"/>
    <xf numFmtId="0" fontId="9" fillId="6" borderId="2" xfId="3" applyFont="1" applyFill="1" applyBorder="1" applyAlignment="1">
      <alignment horizontal="center" vertical="center" wrapText="1"/>
    </xf>
  </cellXfs>
  <cellStyles count="6">
    <cellStyle name="Hyperlink" xfId="1" builtinId="8"/>
    <cellStyle name="Normal" xfId="0" builtinId="0"/>
    <cellStyle name="Normal 18 2 10" xfId="2" xr:uid="{E1049440-3842-40F9-9943-DFFEE59764D0}"/>
    <cellStyle name="Normal 2 2" xfId="4" xr:uid="{5399F8A4-2AA6-41CA-AE94-104BF0C02CA4}"/>
    <cellStyle name="Normal 3 19 2" xfId="3" xr:uid="{F139FCBB-9508-41B2-A9F8-D1C15571E7D4}"/>
    <cellStyle name="Normal 3 2" xfId="5" xr:uid="{1CD74D41-8B6D-4933-B322-42DBE88B4479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03190F-21B8-F3E8-D839-800081D40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D6CF87-879F-1DF7-EEE5-193D9DAB7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6-Dec-25\Burhar\Copy%20of%20Fraud%20Investigation%20Report%20-%20MP%20Burhar%20MPGL0720_FN25-26-02737.xlsx" TargetMode="External"/><Relationship Id="rId1" Type="http://schemas.openxmlformats.org/officeDocument/2006/relationships/externalLinkPath" Target="Copy%20of%20Fraud%20Investigation%20Report%20-%20MP%20Burhar%20MPGL0720_FN25-26-0273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CD57A-3341-4A2B-9EA3-9442D3BED569}">
  <dimension ref="A1:AB20"/>
  <sheetViews>
    <sheetView topLeftCell="J4" workbookViewId="0">
      <selection activeCell="T17" sqref="T17"/>
    </sheetView>
  </sheetViews>
  <sheetFormatPr defaultRowHeight="14.5" x14ac:dyDescent="0.35"/>
  <cols>
    <col min="1" max="1" width="9.0898437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2.453125" bestFit="1" customWidth="1"/>
    <col min="11" max="11" width="12.5429687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6.90625" bestFit="1" customWidth="1"/>
    <col min="18" max="18" width="14.36328125" hidden="1" customWidth="1"/>
    <col min="19" max="19" width="14.453125" bestFit="1" customWidth="1"/>
    <col min="20" max="20" width="15.1796875" customWidth="1"/>
    <col min="21" max="21" width="13.08984375" customWidth="1"/>
    <col min="22" max="22" width="15.1796875" bestFit="1" customWidth="1"/>
    <col min="23" max="26" width="15.1796875" customWidth="1"/>
    <col min="27" max="27" width="18.36328125" bestFit="1" customWidth="1"/>
    <col min="28" max="28" width="236.453125" bestFit="1" customWidth="1"/>
  </cols>
  <sheetData>
    <row r="1" spans="1:28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/>
      <c r="Z3" s="3"/>
      <c r="AA3" s="3" t="s">
        <v>4</v>
      </c>
      <c r="AB3" s="9"/>
    </row>
    <row r="4" spans="1:28" s="23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8"/>
      <c r="X4" s="28" t="s">
        <v>60</v>
      </c>
      <c r="Y4" s="28"/>
      <c r="Z4" s="28"/>
      <c r="AA4" s="5" t="s">
        <v>26</v>
      </c>
      <c r="AB4" s="5" t="s">
        <v>27</v>
      </c>
    </row>
    <row r="5" spans="1:28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45965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351715295</v>
      </c>
      <c r="M5" s="25">
        <v>354350636</v>
      </c>
      <c r="N5" s="15" t="s">
        <v>37</v>
      </c>
      <c r="O5" s="19">
        <v>27000</v>
      </c>
      <c r="P5" s="19">
        <v>1870</v>
      </c>
      <c r="Q5" s="20" t="s">
        <v>38</v>
      </c>
      <c r="R5" s="21">
        <v>45508</v>
      </c>
      <c r="S5" s="19">
        <v>1870</v>
      </c>
      <c r="T5" s="19">
        <v>0</v>
      </c>
      <c r="U5" s="19">
        <v>0</v>
      </c>
      <c r="V5" s="24">
        <v>1870</v>
      </c>
      <c r="W5" s="24">
        <f>V5</f>
        <v>1870</v>
      </c>
      <c r="X5" s="24" t="s">
        <v>59</v>
      </c>
      <c r="Y5" s="24">
        <v>569</v>
      </c>
      <c r="Z5" s="24">
        <f>W5-Y5</f>
        <v>1301</v>
      </c>
      <c r="AA5" s="8" t="s">
        <v>39</v>
      </c>
      <c r="AB5" s="22" t="s">
        <v>40</v>
      </c>
    </row>
    <row r="6" spans="1:28" x14ac:dyDescent="0.35">
      <c r="A6" s="7">
        <v>2</v>
      </c>
      <c r="B6" s="12" t="s">
        <v>28</v>
      </c>
      <c r="C6" s="13" t="s">
        <v>29</v>
      </c>
      <c r="D6" s="14" t="str">
        <f t="shared" ref="D6:D12" si="0">IF(J6&lt;&gt;"", $D$5, "")</f>
        <v>FN25-26-02737</v>
      </c>
      <c r="E6" s="15">
        <v>45965</v>
      </c>
      <c r="F6" s="8" t="str">
        <f t="shared" ref="F6:F12" si="1">IF(J6&lt;&gt;"", $F$5, "")</f>
        <v>Deepanshu Verma</v>
      </c>
      <c r="G6" s="16" t="str">
        <f t="shared" ref="G6:G12" si="2">IF(J6&lt;&gt;"", $G$5, "")</f>
        <v>SF0087831</v>
      </c>
      <c r="H6" s="16" t="str">
        <f t="shared" ref="H6:H12" si="3">IF(J6&lt;&gt;"", $H$5, "")</f>
        <v>Loan Officer</v>
      </c>
      <c r="I6" s="17" t="s">
        <v>41</v>
      </c>
      <c r="J6" s="17" t="s">
        <v>42</v>
      </c>
      <c r="K6" s="17" t="s">
        <v>43</v>
      </c>
      <c r="L6" s="18">
        <v>356873084</v>
      </c>
      <c r="M6" s="18"/>
      <c r="N6" s="15" t="s">
        <v>44</v>
      </c>
      <c r="O6" s="19">
        <v>60000</v>
      </c>
      <c r="P6" s="19">
        <v>3170</v>
      </c>
      <c r="Q6" s="20" t="s">
        <v>38</v>
      </c>
      <c r="R6" s="21">
        <v>45936</v>
      </c>
      <c r="S6" s="19">
        <v>3000</v>
      </c>
      <c r="T6" s="19">
        <v>3000</v>
      </c>
      <c r="U6" s="19">
        <v>0</v>
      </c>
      <c r="V6" s="24">
        <v>0</v>
      </c>
      <c r="W6" s="24">
        <v>0</v>
      </c>
      <c r="X6" s="24"/>
      <c r="Y6" s="24"/>
      <c r="Z6" s="24"/>
      <c r="AA6" s="8" t="s">
        <v>39</v>
      </c>
      <c r="AB6" s="22" t="s">
        <v>45</v>
      </c>
    </row>
    <row r="7" spans="1:28" x14ac:dyDescent="0.35">
      <c r="A7" s="7">
        <v>3</v>
      </c>
      <c r="B7" s="12" t="s">
        <v>28</v>
      </c>
      <c r="C7" s="13" t="s">
        <v>29</v>
      </c>
      <c r="D7" s="14" t="str">
        <f t="shared" si="0"/>
        <v>FN25-26-02737</v>
      </c>
      <c r="E7" s="15">
        <v>45965</v>
      </c>
      <c r="F7" s="8" t="str">
        <f t="shared" si="1"/>
        <v>Deepanshu Verma</v>
      </c>
      <c r="G7" s="16" t="str">
        <f t="shared" si="2"/>
        <v>SF0087831</v>
      </c>
      <c r="H7" s="16" t="str">
        <f t="shared" si="3"/>
        <v>Loan Officer</v>
      </c>
      <c r="I7" s="17" t="s">
        <v>34</v>
      </c>
      <c r="J7" s="17" t="s">
        <v>46</v>
      </c>
      <c r="K7" s="17" t="s">
        <v>47</v>
      </c>
      <c r="L7" s="18">
        <v>355789624</v>
      </c>
      <c r="M7" s="18"/>
      <c r="N7" s="15" t="s">
        <v>48</v>
      </c>
      <c r="O7" s="19">
        <v>65000</v>
      </c>
      <c r="P7" s="19">
        <v>3470</v>
      </c>
      <c r="Q7" s="20" t="s">
        <v>38</v>
      </c>
      <c r="R7" s="21">
        <v>45539</v>
      </c>
      <c r="S7" s="19">
        <v>3470</v>
      </c>
      <c r="T7" s="19">
        <v>0</v>
      </c>
      <c r="U7" s="19">
        <v>0</v>
      </c>
      <c r="V7" s="24">
        <v>3470</v>
      </c>
      <c r="W7" s="24">
        <f>SUM(V7:V9)</f>
        <v>10410</v>
      </c>
      <c r="X7" s="24"/>
      <c r="Y7" s="24"/>
      <c r="Z7" s="24"/>
      <c r="AA7" s="8" t="s">
        <v>39</v>
      </c>
      <c r="AB7" s="22" t="s">
        <v>49</v>
      </c>
    </row>
    <row r="8" spans="1:28" x14ac:dyDescent="0.35">
      <c r="A8" s="7">
        <v>4</v>
      </c>
      <c r="B8" s="12" t="s">
        <v>28</v>
      </c>
      <c r="C8" s="13" t="s">
        <v>29</v>
      </c>
      <c r="D8" s="14" t="str">
        <f t="shared" si="0"/>
        <v>FN25-26-02737</v>
      </c>
      <c r="E8" s="15">
        <v>45965</v>
      </c>
      <c r="F8" s="8" t="str">
        <f t="shared" si="1"/>
        <v>Deepanshu Verma</v>
      </c>
      <c r="G8" s="16" t="str">
        <f t="shared" si="2"/>
        <v>SF0087831</v>
      </c>
      <c r="H8" s="16" t="str">
        <f t="shared" si="3"/>
        <v>Loan Officer</v>
      </c>
      <c r="I8" s="17" t="s">
        <v>34</v>
      </c>
      <c r="J8" s="17" t="s">
        <v>46</v>
      </c>
      <c r="K8" s="17" t="s">
        <v>47</v>
      </c>
      <c r="L8" s="18">
        <v>355789624</v>
      </c>
      <c r="M8" s="18"/>
      <c r="N8" s="15" t="s">
        <v>48</v>
      </c>
      <c r="O8" s="19">
        <v>65000</v>
      </c>
      <c r="P8" s="19">
        <v>3470</v>
      </c>
      <c r="Q8" s="20" t="s">
        <v>38</v>
      </c>
      <c r="R8" s="21">
        <v>45600</v>
      </c>
      <c r="S8" s="19">
        <v>3470</v>
      </c>
      <c r="T8" s="19">
        <v>0</v>
      </c>
      <c r="U8" s="19">
        <v>0</v>
      </c>
      <c r="V8" s="24">
        <v>3470</v>
      </c>
      <c r="W8" s="24">
        <v>0</v>
      </c>
      <c r="X8" s="24"/>
      <c r="Y8" s="24"/>
      <c r="Z8" s="24"/>
      <c r="AA8" s="8" t="s">
        <v>39</v>
      </c>
      <c r="AB8" s="22" t="s">
        <v>50</v>
      </c>
    </row>
    <row r="9" spans="1:28" x14ac:dyDescent="0.35">
      <c r="A9" s="7">
        <v>5</v>
      </c>
      <c r="B9" s="12" t="s">
        <v>28</v>
      </c>
      <c r="C9" s="13" t="s">
        <v>29</v>
      </c>
      <c r="D9" s="14" t="str">
        <f t="shared" si="0"/>
        <v>FN25-26-02737</v>
      </c>
      <c r="E9" s="15">
        <v>45965</v>
      </c>
      <c r="F9" s="8" t="str">
        <f t="shared" si="1"/>
        <v>Deepanshu Verma</v>
      </c>
      <c r="G9" s="16" t="str">
        <f t="shared" si="2"/>
        <v>SF0087831</v>
      </c>
      <c r="H9" s="16" t="str">
        <f t="shared" si="3"/>
        <v>Loan Officer</v>
      </c>
      <c r="I9" s="17" t="s">
        <v>34</v>
      </c>
      <c r="J9" s="17" t="s">
        <v>46</v>
      </c>
      <c r="K9" s="17" t="s">
        <v>47</v>
      </c>
      <c r="L9" s="18">
        <v>355789624</v>
      </c>
      <c r="M9" s="18"/>
      <c r="N9" s="15" t="s">
        <v>48</v>
      </c>
      <c r="O9" s="19">
        <v>65000</v>
      </c>
      <c r="P9" s="19">
        <v>3470</v>
      </c>
      <c r="Q9" s="20" t="s">
        <v>38</v>
      </c>
      <c r="R9" s="21">
        <v>45630</v>
      </c>
      <c r="S9" s="19">
        <v>3470</v>
      </c>
      <c r="T9" s="19">
        <v>0</v>
      </c>
      <c r="U9" s="19">
        <v>0</v>
      </c>
      <c r="V9" s="24">
        <v>3470</v>
      </c>
      <c r="W9" s="24">
        <v>0</v>
      </c>
      <c r="X9" s="24"/>
      <c r="Y9" s="24"/>
      <c r="Z9" s="24"/>
      <c r="AA9" s="8" t="s">
        <v>39</v>
      </c>
      <c r="AB9" s="22" t="s">
        <v>51</v>
      </c>
    </row>
    <row r="10" spans="1:28" x14ac:dyDescent="0.35">
      <c r="A10" s="7">
        <v>6</v>
      </c>
      <c r="B10" s="12" t="s">
        <v>28</v>
      </c>
      <c r="C10" s="13" t="s">
        <v>29</v>
      </c>
      <c r="D10" s="14" t="str">
        <f t="shared" si="0"/>
        <v>FN25-26-02737</v>
      </c>
      <c r="E10" s="15">
        <v>45965</v>
      </c>
      <c r="F10" s="8" t="str">
        <f t="shared" si="1"/>
        <v>Deepanshu Verma</v>
      </c>
      <c r="G10" s="16" t="str">
        <f t="shared" si="2"/>
        <v>SF0087831</v>
      </c>
      <c r="H10" s="16" t="str">
        <f t="shared" si="3"/>
        <v>Loan Officer</v>
      </c>
      <c r="I10" s="17" t="s">
        <v>41</v>
      </c>
      <c r="J10" s="17" t="s">
        <v>42</v>
      </c>
      <c r="K10" s="17" t="s">
        <v>43</v>
      </c>
      <c r="L10" s="18">
        <v>356873084</v>
      </c>
      <c r="M10" s="18"/>
      <c r="N10" s="15" t="s">
        <v>44</v>
      </c>
      <c r="O10" s="19">
        <v>60000</v>
      </c>
      <c r="P10" s="19">
        <v>3170</v>
      </c>
      <c r="Q10" s="20" t="s">
        <v>38</v>
      </c>
      <c r="R10" s="21">
        <v>45752</v>
      </c>
      <c r="S10" s="19">
        <v>3000</v>
      </c>
      <c r="T10" s="19">
        <v>3000</v>
      </c>
      <c r="U10" s="19">
        <v>0</v>
      </c>
      <c r="V10" s="24">
        <v>0</v>
      </c>
      <c r="W10" s="24">
        <v>0</v>
      </c>
      <c r="X10" s="24"/>
      <c r="Y10" s="24"/>
      <c r="Z10" s="24"/>
      <c r="AA10" s="8" t="s">
        <v>39</v>
      </c>
      <c r="AB10" s="22" t="s">
        <v>52</v>
      </c>
    </row>
    <row r="11" spans="1:28" x14ac:dyDescent="0.35">
      <c r="A11" s="7">
        <v>7</v>
      </c>
      <c r="B11" s="12" t="s">
        <v>28</v>
      </c>
      <c r="C11" s="13" t="s">
        <v>29</v>
      </c>
      <c r="D11" s="14" t="str">
        <f t="shared" si="0"/>
        <v>FN25-26-02737</v>
      </c>
      <c r="E11" s="15">
        <v>45965</v>
      </c>
      <c r="F11" s="8" t="str">
        <f t="shared" si="1"/>
        <v>Deepanshu Verma</v>
      </c>
      <c r="G11" s="16" t="str">
        <f t="shared" si="2"/>
        <v>SF0087831</v>
      </c>
      <c r="H11" s="16" t="str">
        <f t="shared" si="3"/>
        <v>Loan Officer</v>
      </c>
      <c r="I11" s="17" t="s">
        <v>41</v>
      </c>
      <c r="J11" s="17" t="s">
        <v>42</v>
      </c>
      <c r="K11" s="17" t="s">
        <v>43</v>
      </c>
      <c r="L11" s="18">
        <v>356873084</v>
      </c>
      <c r="M11" s="18"/>
      <c r="N11" s="15" t="s">
        <v>44</v>
      </c>
      <c r="O11" s="19">
        <v>60000</v>
      </c>
      <c r="P11" s="19">
        <v>3170</v>
      </c>
      <c r="Q11" s="20" t="s">
        <v>38</v>
      </c>
      <c r="R11" s="21">
        <v>45782</v>
      </c>
      <c r="S11" s="19">
        <v>3000</v>
      </c>
      <c r="T11" s="19">
        <v>3000</v>
      </c>
      <c r="U11" s="19">
        <v>0</v>
      </c>
      <c r="V11" s="24">
        <v>0</v>
      </c>
      <c r="W11" s="24">
        <v>0</v>
      </c>
      <c r="X11" s="24"/>
      <c r="Y11" s="24"/>
      <c r="Z11" s="24"/>
      <c r="AA11" s="8" t="s">
        <v>39</v>
      </c>
      <c r="AB11" s="22" t="s">
        <v>52</v>
      </c>
    </row>
    <row r="12" spans="1:28" x14ac:dyDescent="0.35">
      <c r="A12" s="7">
        <v>8</v>
      </c>
      <c r="B12" s="12" t="s">
        <v>28</v>
      </c>
      <c r="C12" s="13" t="s">
        <v>29</v>
      </c>
      <c r="D12" s="14" t="str">
        <f t="shared" si="0"/>
        <v>FN25-26-02737</v>
      </c>
      <c r="E12" s="15">
        <v>45967</v>
      </c>
      <c r="F12" s="8" t="str">
        <f t="shared" si="1"/>
        <v>Deepanshu Verma</v>
      </c>
      <c r="G12" s="16" t="str">
        <f t="shared" si="2"/>
        <v>SF0087831</v>
      </c>
      <c r="H12" s="16" t="str">
        <f t="shared" si="3"/>
        <v>Loan Officer</v>
      </c>
      <c r="I12" s="17" t="s">
        <v>53</v>
      </c>
      <c r="J12" s="17" t="s">
        <v>54</v>
      </c>
      <c r="K12" s="17" t="s">
        <v>55</v>
      </c>
      <c r="L12" s="18">
        <v>356873020</v>
      </c>
      <c r="M12" s="18"/>
      <c r="N12" s="15" t="s">
        <v>56</v>
      </c>
      <c r="O12" s="19">
        <v>42000</v>
      </c>
      <c r="P12" s="19">
        <v>2240</v>
      </c>
      <c r="Q12" s="20" t="s">
        <v>38</v>
      </c>
      <c r="R12" s="21">
        <v>45602</v>
      </c>
      <c r="S12" s="19">
        <v>2240</v>
      </c>
      <c r="T12" s="19">
        <v>0</v>
      </c>
      <c r="U12" s="19">
        <v>0</v>
      </c>
      <c r="V12" s="24">
        <v>2240</v>
      </c>
      <c r="W12" s="24">
        <f>V12</f>
        <v>2240</v>
      </c>
      <c r="X12" s="24"/>
      <c r="Y12" s="24"/>
      <c r="Z12" s="24"/>
      <c r="AA12" s="8" t="s">
        <v>39</v>
      </c>
      <c r="AB12" s="22" t="s">
        <v>57</v>
      </c>
    </row>
    <row r="16" spans="1:28" x14ac:dyDescent="0.35">
      <c r="S16" s="26" t="s">
        <v>58</v>
      </c>
      <c r="T16" s="26">
        <f>SUM(S16:S20)</f>
        <v>14520</v>
      </c>
      <c r="U16" s="27">
        <f>SUM(S4:S12)</f>
        <v>23520</v>
      </c>
    </row>
    <row r="17" spans="19:21" x14ac:dyDescent="0.35">
      <c r="S17">
        <v>10410</v>
      </c>
      <c r="T17" s="26">
        <f>SUM(T4:T12)</f>
        <v>9000</v>
      </c>
      <c r="U17" s="26"/>
    </row>
    <row r="18" spans="19:21" x14ac:dyDescent="0.35">
      <c r="S18">
        <v>1301</v>
      </c>
      <c r="T18" s="26"/>
      <c r="U18" s="26"/>
    </row>
    <row r="19" spans="19:21" x14ac:dyDescent="0.35">
      <c r="S19">
        <v>569</v>
      </c>
      <c r="T19" s="26">
        <f>SUM(T16:T17)</f>
        <v>23520</v>
      </c>
      <c r="U19" s="26">
        <f>SUM(U16:U17)</f>
        <v>23520</v>
      </c>
    </row>
    <row r="20" spans="19:21" x14ac:dyDescent="0.35">
      <c r="S20">
        <v>2240</v>
      </c>
    </row>
  </sheetData>
  <conditionalFormatting sqref="L6:M12 L5">
    <cfRule type="duplicateValues" dxfId="0" priority="2" stopIfTrue="1"/>
  </conditionalFormatting>
  <dataValidations count="9">
    <dataValidation type="custom" allowBlank="1" showInputMessage="1" showErrorMessage="1" error="Enter Valid date_x000a_" sqref="E6" xr:uid="{E0258B55-C646-4B6D-AA34-5F409A3AF8AD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12" xr:uid="{658B5875-EA23-4883-B930-8D2AF6E72CC3}">
      <formula1>42370</formula1>
      <formula2>47848</formula2>
    </dataValidation>
    <dataValidation type="custom" allowBlank="1" showInputMessage="1" showErrorMessage="1" error="Enter Valid Date_x000a_" sqref="E5" xr:uid="{592860A3-79B6-43AD-BFC1-50CFDD740EE4}">
      <formula1>ISNUMBER(E5) * (E5&gt;=DATE(2023,10,1)) * (E5&lt;=DATE(2031,12,31)) * (INT(E5)=E5)</formula1>
    </dataValidation>
    <dataValidation type="custom" allowBlank="1" showInputMessage="1" showErrorMessage="1" sqref="E7:E12" xr:uid="{B0EC7135-912B-4D86-B363-11CB3B49D90F}">
      <formula1>ISNUMBER(E7) * (E7&gt;=DATE(2023,10,1)) * (E7&lt;=DATE(2031,12,31)) * (INT(E7)=E7)</formula1>
    </dataValidation>
    <dataValidation type="date" allowBlank="1" showInputMessage="1" showErrorMessage="1" sqref="N4" xr:uid="{7A5C5E7B-9F41-456E-BE36-7869D3871210}">
      <formula1>36526</formula1>
      <formula2>47848</formula2>
    </dataValidation>
    <dataValidation type="list" allowBlank="1" showInputMessage="1" showErrorMessage="1" sqref="Q5:Q12" xr:uid="{811C0285-8C0F-4251-A062-0641D38FDC71}">
      <formula1>Type</formula1>
    </dataValidation>
    <dataValidation type="list" allowBlank="1" showInputMessage="1" showErrorMessage="1" sqref="AA5:AA12" xr:uid="{FD0677FB-F5B4-4EFB-8EC5-1F86FC82EC99}">
      <formula1>"Loan Card,Digital Payment,Cash Receipt,Borrower Written Statement,Deliquent Staff Written Statement,Center Meeting Register,Hand Written Receipt"</formula1>
    </dataValidation>
    <dataValidation allowBlank="1" showErrorMessage="1" sqref="C5 B5:B12" xr:uid="{AE808588-E61C-42B3-A492-208140EAEBE1}"/>
    <dataValidation type="date" operator="lessThanOrEqual" allowBlank="1" showInputMessage="1" showErrorMessage="1" errorTitle="Incorrect date Entered" error="Enter in Valid Date Format_x000a_ " promptTitle="Enter Valid Date" sqref="R5:R12" xr:uid="{8CF86BA6-5EF2-4DA4-837D-94C8F7AA1D59}">
      <formula1>IF(ISNUMBER(DATE(RIGHT(E5,4),MONTH(LEFT(MID(E5,4,3),2)&amp;"1"),LEFT(E5,2))),E5,9^9)</formula1>
    </dataValidation>
  </dataValidations>
  <hyperlinks>
    <hyperlink ref="E3" location="'Fraud Investigation Report'!G5" display="Home" xr:uid="{29C82158-392D-4509-9E49-525D1A22183F}"/>
    <hyperlink ref="V3" location="'Fraud Investigation Report'!G5" display="Home" xr:uid="{E4A72FD2-DAA4-4C7C-975A-E09EA6073EF9}"/>
    <hyperlink ref="F3" location="'Loan Outstanding Report'!BG5" display="Loan O/s Report" xr:uid="{17A8FD97-34AF-4EFD-B890-14B14483DED4}"/>
    <hyperlink ref="AA3" location="'Loan Outstanding Report'!BG5" display="Loan O/s Report" xr:uid="{1901F71E-AB3D-40B2-B293-DD45F0FE41FE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B8E12-2FF9-4262-9282-C26B5D7B9264}">
  <dimension ref="A1"/>
  <sheetViews>
    <sheetView tabSelected="1" topLeftCell="A19" workbookViewId="0">
      <selection activeCell="L29" sqref="L29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2025-12-06T05:43:32Z</dcterms:created>
  <dcterms:modified xsi:type="dcterms:W3CDTF">2025-12-06T06:26:40Z</dcterms:modified>
</cp:coreProperties>
</file>