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Kekri\"/>
    </mc:Choice>
  </mc:AlternateContent>
  <xr:revisionPtr revIDLastSave="0" documentId="13_ncr:1_{388DC595-6D5B-46BA-B139-F9463FF40612}" xr6:coauthVersionLast="47" xr6:coauthVersionMax="47" xr10:uidLastSave="{00000000-0000-0000-0000-000000000000}"/>
  <bookViews>
    <workbookView xWindow="-110" yWindow="-110" windowWidth="19420" windowHeight="10300" activeTab="2" xr2:uid="{ECE5AEE1-A884-48B0-B9EE-BAB563F89D83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Sheet1!$A$4:$Z$14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X17" i="1"/>
  <c r="U20" i="1"/>
  <c r="T20" i="1"/>
  <c r="U17" i="1"/>
  <c r="T18" i="1"/>
  <c r="U16" i="1"/>
  <c r="T17" i="1"/>
  <c r="W9" i="1"/>
  <c r="W6" i="1"/>
  <c r="W7" i="1"/>
  <c r="W8" i="1"/>
  <c r="W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<sst xmlns="http://schemas.openxmlformats.org/spreadsheetml/2006/main" count="159" uniqueCount="70">
  <si>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</si>
  <si>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</si>
  <si>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</si>
  <si>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</si>
  <si>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</si>
  <si>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</si>
  <si>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</si>
  <si>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</si>
  <si>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</si>
  <si>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</si>
  <si>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</si>
  <si>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</si>
  <si>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</si>
  <si>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</si>
  <si>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</si>
  <si>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</si>
  <si>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</si>
  <si>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</si>
  <si>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</si>
  <si>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</si>
  <si>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</si>
  <si>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</si>
  <si>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</si>
  <si>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</si>
  <si>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</si>
  <si>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</si>
  <si>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</si>
  <si>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</si>
  <si>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RJ3217</t>
  </si>
  <si>
    <t>Kekri</t>
  </si>
  <si>
    <t>FN-25-26-02742</t>
  </si>
  <si>
    <t>Khushiram Balai Pawar</t>
  </si>
  <si>
    <t>SF0083983</t>
  </si>
  <si>
    <t>Credit Assistant</t>
  </si>
  <si>
    <t>KEKRI C3</t>
  </si>
  <si>
    <t>SSF4779236</t>
  </si>
  <si>
    <t>sohani</t>
  </si>
  <si>
    <t>07-Nov-2023</t>
  </si>
  <si>
    <t>Collection Amount Misappropriated</t>
  </si>
  <si>
    <t>Digital Payment</t>
  </si>
  <si>
    <t>As per Borrower confirmation &amp; Digital Payment , Borrower -Sohani  LAN -353486033, Has paid  Instalment of Rs.2000 / paid to LO Khushiram/SF0083983 Amount of Rs.2000/- on 06-Oct-25 .But LO has not posted Collected EMI Amount of Rs. 2000/- in FIMO On Borrower Respective Loan ID-</t>
  </si>
  <si>
    <t>KEKRI C25</t>
  </si>
  <si>
    <t>SSF5096913</t>
  </si>
  <si>
    <t>SAROJ BALAI</t>
  </si>
  <si>
    <t>15-Dec-2023</t>
  </si>
  <si>
    <t>Loan Card</t>
  </si>
  <si>
    <t>As per Borrower confirmation &amp; Loan Card , Borrower -Saroj Balai LAN -354150195, Has paid  Instalment of Rs.2240/ paid to LO Khushiram/SF0083983 Amount of Rs.2240/- on 06-Oct-25 .But LO has not posted Collected EMI Amount of Rs.2240/- in FIMO On Borrower Respective Loan ID-</t>
  </si>
  <si>
    <t>KEKRI C24</t>
  </si>
  <si>
    <t>SSF3171861</t>
  </si>
  <si>
    <t>VIMALA</t>
  </si>
  <si>
    <t>30-Sep-2024</t>
  </si>
  <si>
    <t>As per Borrower confirmation &amp; Digital Payment , Borrower -Vimla LAN -358141101, Has paid  Instalment of Rs.500 / paid to LO Khushiram/SF0083983 Amount of Rs.500/- on 08-Oct-25 .But LO has not posted Collected EMI Amount of Rs. 500/- in FIMO On Borrower Respective Loan ID-</t>
  </si>
  <si>
    <t>SSF4510623</t>
  </si>
  <si>
    <t>MENA DEVI</t>
  </si>
  <si>
    <t>01-Nov-2024</t>
  </si>
  <si>
    <t>As per Borrower confirmation &amp; Loan Card , Borrower -Mena Devi LAN -358558763, Has paid  Instalment of Rs.1620/ paid to LO Khushiram/SF0083983 Amount of Rs.1620/- on 02-Oct-25 .But LO has not posted Collected EMI Amount of Rs.1620/- in FIMO On Borrower Respective Loan ID.</t>
  </si>
  <si>
    <t>KEKRI C7</t>
  </si>
  <si>
    <t>SSF4192508</t>
  </si>
  <si>
    <t>SANTI DEVI</t>
  </si>
  <si>
    <t>As per Borrower&amp; Loan card Borrower -Shanti Devi LAN No.-352257464 has paid to EMI amount 2240/- to Khushiram /SF0083983 amount of Rs.2240/- on date 5-Sep-24 but LO has not posted Emi amount Rs. 2240 /- in Fimo on the Borrower's Respective Loan ID- 358558768</t>
  </si>
  <si>
    <t>As per Borrower&amp; Loan card Borrower -Shanti Devi LAN No.-352257464 has paid to EMI amount 2240/- to Khushiram /SF0083983 amount of Rs.2240/- on date 5-Dec-24 but LO has not posted Emi amount Rs. 2240 /- in Fimo on the Borrower's Respective Loan ID- 358558768</t>
  </si>
  <si>
    <t>As per Borrower&amp; Loan card Borrower -Shanti Devi LAN No.-352257464 has paid to EMI amount 2240/- to Khushiram /SF0083983 amount of Rs.2240/- on date 2-Jan-25.but LO has not posted Emi amount Rs. 2240 /- in Fimo on the Borrower's Respective Loan ID- 358558768</t>
  </si>
  <si>
    <t>As per Loan card and Borrower confirmation Borrower Shanti Devi Lan.No . 358558768  has paid to  EMI amount 2240/- to Khushiram /SF0083983 amount of Rs.2240/- on 06-Feb-25. But LO has posted EMI Rs.800/- 6-Feb-25 in FIMO, Remaining Amount of Rs.1440/- in Fimo on the Borrower's Respective Loan ID</t>
  </si>
  <si>
    <t>As per Loan card and Borrower confirmation Borrower Shanti Devi Lan.No . 358558768  has paid to  EMI amount 2240/- to Khushiram /SF0083983 amount of Rs.2240/- on 06-Mar-25. But LO has posted EMI Rs.1760/- 6-Mar-25 in FIMO, Remaining Amount of Rs.480/- in Fimo on the Borrower's Respective Loan ID</t>
  </si>
  <si>
    <t>As per Loan card and Borrower confirmation Borrower Shanti Devi Lan.No . 358558768  has paid to  EMI amount 2240/- to Khushiram /SF0083983 amount of Rs.2240/- on 03-Apr-25. But LO has posted EMI Rs.1760/- 3-Apr-25 in FIMO, Remaining Amount of Rs.480/- in Fimo on the Borrower's Respective Loan ID</t>
  </si>
  <si>
    <t>Done</t>
  </si>
  <si>
    <t>Collection Issue</t>
  </si>
  <si>
    <t>TotalCollection</t>
  </si>
  <si>
    <t>Total Collection</t>
  </si>
  <si>
    <t>Collection issue loan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</si>
</sst>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409]dd/mmm/yy;@"/>
    <numFmt numFmtId="167" formatCode="[$-10409]0.00"/>
  </numFmts>
  <fonts count="1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0C4DE"/>
        <bgColor rgb="FFB0C4D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8" fillId="6" borderId="2" xfId="3" applyFont="1" applyFill="1" applyBorder="1" applyAlignment="1">
      <alignment horizontal="center" vertical="center" wrapText="1"/>
    </xf>
    <xf numFmtId="0" fontId="12" fillId="0" borderId="0" xfId="0" applyFont="1"/>
    <xf numFmtId="2" fontId="12" fillId="0" borderId="0" xfId="0" applyNumberFormat="1" applyFont="1"/>
    <xf numFmtId="2" fontId="4" fillId="7" borderId="2" xfId="3" applyNumberFormat="1" applyFont="1" applyFill="1" applyBorder="1" applyAlignment="1" applyProtection="1">
      <alignment horizontal="center" vertical="center"/>
      <protection hidden="1"/>
    </xf>
    <xf numFmtId="0" fontId="13" fillId="8" borderId="3" xfId="0" applyFont="1" applyFill="1" applyBorder="1" applyAlignment="1">
      <alignment horizontal="center" vertical="top" readingOrder="1"/>
    </xf>
    <xf numFmtId="167" fontId="14" fillId="0" borderId="3" xfId="0" applyNumberFormat="1" applyFont="1" applyBorder="1" applyAlignment="1">
      <alignment vertical="top" readingOrder="1"/>
    </xf>
    <xf numFmtId="167" fontId="12" fillId="0" borderId="0" xfId="0" applyNumberFormat="1" applyFont="1"/>
  </cellXfs>
  <cellStyles count="6">
    <cellStyle name="Hyperlink" xfId="1" builtinId="8"/>
    <cellStyle name="Normal" xfId="0" builtinId="0"/>
    <cellStyle name="Normal 18 2 10" xfId="2" xr:uid="{AA481F75-92EF-4886-A3CB-178233788E24}"/>
    <cellStyle name="Normal 2 2" xfId="4" xr:uid="{30EA3CA5-2232-4B48-9E25-3C75AD353FC4}"/>
    <cellStyle name="Normal 3 19 2" xfId="3" xr:uid="{CD5ED3BE-FD53-4CF8-88E2-39E513158AB4}"/>
    <cellStyle name="Normal 3 2" xfId="5" xr:uid="{112B9977-D35F-4228-8A4C-E368C959B452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D7657B-6719-0037-F1BD-273BF8D00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F7D933-BB88-7E21-A4E7-BB3094E5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1EC982-0192-1041-B78E-3A457F1E6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5-Dec-25\Kekri\Copy%20of%20Fraud%20Investigation%20Report%20RJ%20Kekri%20RJ3217%20Complaint%20Number-FN25-26-02742.xlsx" TargetMode="External"/><Relationship Id="rId1" Type="http://schemas.openxmlformats.org/officeDocument/2006/relationships/externalLinkPath" Target="Copy%20of%20Fraud%20Investigation%20Report%20RJ%20Kekri%20RJ3217%20Complaint%20Number-FN25-26-0274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E630-E1B7-455E-B1A1-0DA968A8CC21}">
  <dimension ref="A1:Z21"/>
  <sheetViews>
    <sheetView topLeftCell="Q4" workbookViewId="0">
      <selection activeCell="D5" sqref="D5"/>
    </sheetView>
  </sheetViews>
  <sheetFormatPr defaultRowHeight="14.5" x14ac:dyDescent="0.35"/>
  <cols>
    <col min="1" max="1" width="15.26953125" customWidth="1"/>
    <col min="2" max="2" width="10.6328125" bestFit="1" customWidth="1"/>
    <col min="3" max="3" width="11.08984375" bestFit="1" customWidth="1"/>
    <col min="4" max="4" width="12.7265625" bestFit="1" customWidth="1"/>
    <col min="5" max="5" width="11.6328125" bestFit="1" customWidth="1"/>
    <col min="6" max="6" width="17.632812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0.26953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1.26953125" customWidth="1"/>
    <col min="21" max="21" width="14.54296875" customWidth="1"/>
    <col min="22" max="22" width="15.1796875" bestFit="1" customWidth="1"/>
    <col min="23" max="24" width="15.1796875" customWidth="1"/>
    <col min="25" max="25" width="18.36328125" bestFit="1" customWidth="1"/>
    <col min="26" max="26" width="227.72656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52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/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45962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353486083</v>
      </c>
      <c r="M5" s="18"/>
      <c r="N5" s="15" t="s">
        <v>37</v>
      </c>
      <c r="O5" s="19">
        <v>42000</v>
      </c>
      <c r="P5" s="19">
        <v>2240</v>
      </c>
      <c r="Q5" s="20" t="s">
        <v>38</v>
      </c>
      <c r="R5" s="21">
        <v>45936</v>
      </c>
      <c r="S5" s="19">
        <v>2000</v>
      </c>
      <c r="T5" s="19">
        <v>0</v>
      </c>
      <c r="U5" s="19">
        <v>0</v>
      </c>
      <c r="V5" s="24">
        <v>2000</v>
      </c>
      <c r="W5" s="24">
        <f>V5</f>
        <v>2000</v>
      </c>
      <c r="X5" s="24" t="s">
        <v>65</v>
      </c>
      <c r="Y5" s="8" t="s">
        <v>39</v>
      </c>
      <c r="Z5" s="22" t="s">
        <v>40</v>
      </c>
    </row>
    <row r="6" spans="1:26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FN-25-26-02742</v>
      </c>
      <c r="E6" s="15">
        <v>45962</v>
      </c>
      <c r="F6" s="8" t="s">
        <v>31</v>
      </c>
      <c r="G6" s="16" t="s">
        <v>32</v>
      </c>
      <c r="H6" s="16" t="s">
        <v>33</v>
      </c>
      <c r="I6" s="17" t="s">
        <v>41</v>
      </c>
      <c r="J6" s="17" t="s">
        <v>42</v>
      </c>
      <c r="K6" s="17" t="s">
        <v>43</v>
      </c>
      <c r="L6" s="18">
        <v>354159195</v>
      </c>
      <c r="M6" s="18"/>
      <c r="N6" s="15" t="s">
        <v>44</v>
      </c>
      <c r="O6" s="19">
        <v>42000</v>
      </c>
      <c r="P6" s="19">
        <v>2240</v>
      </c>
      <c r="Q6" s="20" t="s">
        <v>38</v>
      </c>
      <c r="R6" s="21">
        <v>45936</v>
      </c>
      <c r="S6" s="19">
        <v>2240</v>
      </c>
      <c r="T6" s="19">
        <v>0</v>
      </c>
      <c r="U6" s="19">
        <v>0</v>
      </c>
      <c r="V6" s="24">
        <v>2240</v>
      </c>
      <c r="W6" s="24">
        <f t="shared" ref="W6:W8" si="0">V6</f>
        <v>2240</v>
      </c>
      <c r="X6" s="24" t="s">
        <v>65</v>
      </c>
      <c r="Y6" s="8" t="s">
        <v>45</v>
      </c>
      <c r="Z6" s="22" t="s">
        <v>46</v>
      </c>
    </row>
    <row r="7" spans="1:26" x14ac:dyDescent="0.35">
      <c r="A7" s="7">
        <v>3</v>
      </c>
      <c r="B7" s="12" t="s">
        <v>28</v>
      </c>
      <c r="C7" s="13" t="s">
        <v>29</v>
      </c>
      <c r="D7" s="14" t="str">
        <f t="shared" ref="D7:D14" si="1">IF(J7&lt;&gt;"", $D$5, "")</f>
        <v>FN-25-26-02742</v>
      </c>
      <c r="E7" s="15">
        <v>45962</v>
      </c>
      <c r="F7" s="8" t="s">
        <v>31</v>
      </c>
      <c r="G7" s="16" t="s">
        <v>32</v>
      </c>
      <c r="H7" s="16" t="s">
        <v>33</v>
      </c>
      <c r="I7" s="17" t="s">
        <v>47</v>
      </c>
      <c r="J7" s="17" t="s">
        <v>48</v>
      </c>
      <c r="K7" s="17" t="s">
        <v>49</v>
      </c>
      <c r="L7" s="18">
        <v>358141101</v>
      </c>
      <c r="M7" s="18"/>
      <c r="N7" s="15" t="s">
        <v>50</v>
      </c>
      <c r="O7" s="19">
        <v>22000</v>
      </c>
      <c r="P7" s="19">
        <v>1480</v>
      </c>
      <c r="Q7" s="20" t="s">
        <v>38</v>
      </c>
      <c r="R7" s="21">
        <v>45938</v>
      </c>
      <c r="S7" s="19">
        <v>500</v>
      </c>
      <c r="T7" s="19">
        <v>0</v>
      </c>
      <c r="U7" s="19">
        <v>0</v>
      </c>
      <c r="V7" s="24">
        <v>500</v>
      </c>
      <c r="W7" s="24">
        <f t="shared" si="0"/>
        <v>500</v>
      </c>
      <c r="X7" s="24" t="s">
        <v>65</v>
      </c>
      <c r="Y7" s="8" t="s">
        <v>39</v>
      </c>
      <c r="Z7" s="22" t="s">
        <v>51</v>
      </c>
    </row>
    <row r="8" spans="1:26" x14ac:dyDescent="0.35">
      <c r="A8" s="7">
        <v>4</v>
      </c>
      <c r="B8" s="12" t="s">
        <v>28</v>
      </c>
      <c r="C8" s="13" t="s">
        <v>29</v>
      </c>
      <c r="D8" s="14" t="str">
        <f t="shared" si="1"/>
        <v>FN-25-26-02742</v>
      </c>
      <c r="E8" s="15">
        <v>45962</v>
      </c>
      <c r="F8" s="8" t="s">
        <v>31</v>
      </c>
      <c r="G8" s="16" t="s">
        <v>32</v>
      </c>
      <c r="H8" s="16" t="s">
        <v>33</v>
      </c>
      <c r="I8" s="17" t="s">
        <v>34</v>
      </c>
      <c r="J8" s="17" t="s">
        <v>52</v>
      </c>
      <c r="K8" s="17" t="s">
        <v>53</v>
      </c>
      <c r="L8" s="18">
        <v>358558763</v>
      </c>
      <c r="M8" s="18"/>
      <c r="N8" s="15" t="s">
        <v>54</v>
      </c>
      <c r="O8" s="19">
        <v>35000</v>
      </c>
      <c r="P8" s="19">
        <v>1860</v>
      </c>
      <c r="Q8" s="20" t="s">
        <v>38</v>
      </c>
      <c r="R8" s="21">
        <v>45932</v>
      </c>
      <c r="S8" s="19">
        <v>1620</v>
      </c>
      <c r="T8" s="19">
        <v>0</v>
      </c>
      <c r="U8" s="19">
        <v>0</v>
      </c>
      <c r="V8" s="24">
        <v>1620</v>
      </c>
      <c r="W8" s="24">
        <f t="shared" si="0"/>
        <v>1620</v>
      </c>
      <c r="X8" s="24" t="s">
        <v>65</v>
      </c>
      <c r="Y8" s="8" t="s">
        <v>45</v>
      </c>
      <c r="Z8" s="22" t="s">
        <v>55</v>
      </c>
    </row>
    <row r="9" spans="1:26" x14ac:dyDescent="0.35">
      <c r="A9" s="7">
        <v>5</v>
      </c>
      <c r="B9" s="12" t="s">
        <v>28</v>
      </c>
      <c r="C9" s="13" t="s">
        <v>29</v>
      </c>
      <c r="D9" s="14" t="str">
        <f t="shared" si="1"/>
        <v>FN-25-26-02742</v>
      </c>
      <c r="E9" s="15">
        <v>45962</v>
      </c>
      <c r="F9" s="8" t="s">
        <v>31</v>
      </c>
      <c r="G9" s="16" t="s">
        <v>32</v>
      </c>
      <c r="H9" s="16" t="s">
        <v>33</v>
      </c>
      <c r="I9" s="17" t="s">
        <v>56</v>
      </c>
      <c r="J9" s="17" t="s">
        <v>57</v>
      </c>
      <c r="K9" s="17" t="s">
        <v>58</v>
      </c>
      <c r="L9" s="18">
        <v>358558768</v>
      </c>
      <c r="M9" s="18"/>
      <c r="N9" s="15" t="s">
        <v>54</v>
      </c>
      <c r="O9" s="19">
        <v>33000</v>
      </c>
      <c r="P9" s="19">
        <v>1760</v>
      </c>
      <c r="Q9" s="20" t="s">
        <v>38</v>
      </c>
      <c r="R9" s="21">
        <v>45540</v>
      </c>
      <c r="S9" s="19">
        <v>2240</v>
      </c>
      <c r="T9" s="19">
        <v>0</v>
      </c>
      <c r="U9" s="19">
        <v>0</v>
      </c>
      <c r="V9" s="24">
        <v>2240</v>
      </c>
      <c r="W9" s="24">
        <f>SUM(V9:V14)</f>
        <v>9120</v>
      </c>
      <c r="X9" s="28" t="s">
        <v>66</v>
      </c>
      <c r="Y9" s="8" t="s">
        <v>45</v>
      </c>
      <c r="Z9" s="22" t="s">
        <v>59</v>
      </c>
    </row>
    <row r="10" spans="1:26" x14ac:dyDescent="0.35">
      <c r="A10" s="7">
        <v>6</v>
      </c>
      <c r="B10" s="12" t="s">
        <v>28</v>
      </c>
      <c r="C10" s="13" t="s">
        <v>29</v>
      </c>
      <c r="D10" s="14" t="str">
        <f t="shared" si="1"/>
        <v>FN-25-26-02742</v>
      </c>
      <c r="E10" s="15">
        <v>45962</v>
      </c>
      <c r="F10" s="8" t="s">
        <v>31</v>
      </c>
      <c r="G10" s="16" t="s">
        <v>32</v>
      </c>
      <c r="H10" s="16" t="s">
        <v>33</v>
      </c>
      <c r="I10" s="17" t="s">
        <v>56</v>
      </c>
      <c r="J10" s="17" t="s">
        <v>57</v>
      </c>
      <c r="K10" s="17" t="s">
        <v>58</v>
      </c>
      <c r="L10" s="18">
        <v>358558768</v>
      </c>
      <c r="M10" s="18"/>
      <c r="N10" s="15" t="s">
        <v>54</v>
      </c>
      <c r="O10" s="19">
        <v>33000</v>
      </c>
      <c r="P10" s="19">
        <v>1760</v>
      </c>
      <c r="Q10" s="20" t="s">
        <v>38</v>
      </c>
      <c r="R10" s="21">
        <v>45631</v>
      </c>
      <c r="S10" s="19">
        <v>2240</v>
      </c>
      <c r="T10" s="19">
        <v>0</v>
      </c>
      <c r="U10" s="19">
        <v>0</v>
      </c>
      <c r="V10" s="24">
        <v>2240</v>
      </c>
      <c r="W10" s="24">
        <v>0</v>
      </c>
      <c r="X10" s="24"/>
      <c r="Y10" s="8" t="s">
        <v>45</v>
      </c>
      <c r="Z10" s="22" t="s">
        <v>60</v>
      </c>
    </row>
    <row r="11" spans="1:26" x14ac:dyDescent="0.35">
      <c r="A11" s="7">
        <v>7</v>
      </c>
      <c r="B11" s="12" t="s">
        <v>28</v>
      </c>
      <c r="C11" s="13" t="s">
        <v>29</v>
      </c>
      <c r="D11" s="14" t="str">
        <f t="shared" si="1"/>
        <v>FN-25-26-02742</v>
      </c>
      <c r="E11" s="15">
        <v>45962</v>
      </c>
      <c r="F11" s="8" t="s">
        <v>31</v>
      </c>
      <c r="G11" s="16" t="s">
        <v>32</v>
      </c>
      <c r="H11" s="16" t="s">
        <v>33</v>
      </c>
      <c r="I11" s="17" t="s">
        <v>56</v>
      </c>
      <c r="J11" s="17" t="s">
        <v>57</v>
      </c>
      <c r="K11" s="17" t="s">
        <v>58</v>
      </c>
      <c r="L11" s="18">
        <v>358558768</v>
      </c>
      <c r="M11" s="18"/>
      <c r="N11" s="15" t="s">
        <v>54</v>
      </c>
      <c r="O11" s="19">
        <v>33000</v>
      </c>
      <c r="P11" s="19">
        <v>1760</v>
      </c>
      <c r="Q11" s="20" t="s">
        <v>38</v>
      </c>
      <c r="R11" s="21">
        <v>45659</v>
      </c>
      <c r="S11" s="19">
        <v>2240</v>
      </c>
      <c r="T11" s="19">
        <v>0</v>
      </c>
      <c r="U11" s="19">
        <v>0</v>
      </c>
      <c r="V11" s="24">
        <v>2240</v>
      </c>
      <c r="W11" s="24">
        <v>0</v>
      </c>
      <c r="X11" s="24"/>
      <c r="Y11" s="8" t="s">
        <v>45</v>
      </c>
      <c r="Z11" s="22" t="s">
        <v>61</v>
      </c>
    </row>
    <row r="12" spans="1:26" x14ac:dyDescent="0.35">
      <c r="A12" s="7">
        <v>8</v>
      </c>
      <c r="B12" s="12" t="s">
        <v>28</v>
      </c>
      <c r="C12" s="13" t="s">
        <v>29</v>
      </c>
      <c r="D12" s="14" t="str">
        <f t="shared" si="1"/>
        <v>FN-25-26-02742</v>
      </c>
      <c r="E12" s="15">
        <v>45962</v>
      </c>
      <c r="F12" s="8" t="s">
        <v>31</v>
      </c>
      <c r="G12" s="16" t="s">
        <v>32</v>
      </c>
      <c r="H12" s="16" t="s">
        <v>33</v>
      </c>
      <c r="I12" s="17" t="s">
        <v>56</v>
      </c>
      <c r="J12" s="17" t="s">
        <v>57</v>
      </c>
      <c r="K12" s="17" t="s">
        <v>58</v>
      </c>
      <c r="L12" s="18">
        <v>358558768</v>
      </c>
      <c r="M12" s="18"/>
      <c r="N12" s="15" t="s">
        <v>54</v>
      </c>
      <c r="O12" s="19">
        <v>33000</v>
      </c>
      <c r="P12" s="19">
        <v>1760</v>
      </c>
      <c r="Q12" s="20" t="s">
        <v>38</v>
      </c>
      <c r="R12" s="21">
        <v>45694</v>
      </c>
      <c r="S12" s="19">
        <v>2240</v>
      </c>
      <c r="T12" s="19">
        <v>800</v>
      </c>
      <c r="U12" s="19">
        <v>0</v>
      </c>
      <c r="V12" s="24">
        <v>1440</v>
      </c>
      <c r="W12" s="24">
        <v>0</v>
      </c>
      <c r="X12" s="24"/>
      <c r="Y12" s="8" t="s">
        <v>45</v>
      </c>
      <c r="Z12" s="22" t="s">
        <v>62</v>
      </c>
    </row>
    <row r="13" spans="1:26" x14ac:dyDescent="0.35">
      <c r="A13" s="7">
        <v>9</v>
      </c>
      <c r="B13" s="12" t="s">
        <v>28</v>
      </c>
      <c r="C13" s="13" t="s">
        <v>29</v>
      </c>
      <c r="D13" s="14" t="str">
        <f t="shared" si="1"/>
        <v>FN-25-26-02742</v>
      </c>
      <c r="E13" s="15">
        <v>45962</v>
      </c>
      <c r="F13" s="8" t="s">
        <v>31</v>
      </c>
      <c r="G13" s="16" t="s">
        <v>32</v>
      </c>
      <c r="H13" s="16" t="s">
        <v>33</v>
      </c>
      <c r="I13" s="17" t="s">
        <v>56</v>
      </c>
      <c r="J13" s="17" t="s">
        <v>57</v>
      </c>
      <c r="K13" s="17" t="s">
        <v>58</v>
      </c>
      <c r="L13" s="18">
        <v>358558768</v>
      </c>
      <c r="M13" s="18"/>
      <c r="N13" s="15" t="s">
        <v>54</v>
      </c>
      <c r="O13" s="19">
        <v>33000</v>
      </c>
      <c r="P13" s="19">
        <v>1760</v>
      </c>
      <c r="Q13" s="20" t="s">
        <v>38</v>
      </c>
      <c r="R13" s="21">
        <v>45722</v>
      </c>
      <c r="S13" s="19">
        <v>2240</v>
      </c>
      <c r="T13" s="19">
        <v>1760</v>
      </c>
      <c r="U13" s="19">
        <v>0</v>
      </c>
      <c r="V13" s="24">
        <v>480</v>
      </c>
      <c r="W13" s="24">
        <v>0</v>
      </c>
      <c r="X13" s="24"/>
      <c r="Y13" s="8" t="s">
        <v>45</v>
      </c>
      <c r="Z13" s="22" t="s">
        <v>63</v>
      </c>
    </row>
    <row r="14" spans="1:26" x14ac:dyDescent="0.35">
      <c r="A14" s="7">
        <v>10</v>
      </c>
      <c r="B14" s="12" t="s">
        <v>28</v>
      </c>
      <c r="C14" s="13" t="s">
        <v>29</v>
      </c>
      <c r="D14" s="14" t="str">
        <f t="shared" si="1"/>
        <v>FN-25-26-02742</v>
      </c>
      <c r="E14" s="15">
        <v>45962</v>
      </c>
      <c r="F14" s="8" t="s">
        <v>31</v>
      </c>
      <c r="G14" s="16" t="s">
        <v>32</v>
      </c>
      <c r="H14" s="16" t="s">
        <v>33</v>
      </c>
      <c r="I14" s="17" t="s">
        <v>56</v>
      </c>
      <c r="J14" s="17" t="s">
        <v>57</v>
      </c>
      <c r="K14" s="17" t="s">
        <v>58</v>
      </c>
      <c r="L14" s="18">
        <v>358558768</v>
      </c>
      <c r="M14" s="18"/>
      <c r="N14" s="15" t="s">
        <v>54</v>
      </c>
      <c r="O14" s="19">
        <v>33000</v>
      </c>
      <c r="P14" s="19">
        <v>1760</v>
      </c>
      <c r="Q14" s="20" t="s">
        <v>38</v>
      </c>
      <c r="R14" s="21">
        <v>45750</v>
      </c>
      <c r="S14" s="19">
        <v>2240</v>
      </c>
      <c r="T14" s="19">
        <v>1760</v>
      </c>
      <c r="U14" s="19">
        <v>0</v>
      </c>
      <c r="V14" s="24">
        <v>480</v>
      </c>
      <c r="W14" s="24">
        <v>0</v>
      </c>
      <c r="X14" s="24"/>
      <c r="Y14" s="8" t="s">
        <v>45</v>
      </c>
      <c r="Z14" s="22" t="s">
        <v>64</v>
      </c>
    </row>
    <row r="16" spans="1:26" x14ac:dyDescent="0.35">
      <c r="T16" s="26"/>
      <c r="U16" s="26">
        <f>SUM(S4:S14)</f>
        <v>19800</v>
      </c>
    </row>
    <row r="17" spans="19:25" x14ac:dyDescent="0.35">
      <c r="S17" s="26" t="s">
        <v>67</v>
      </c>
      <c r="T17" s="26">
        <f>SUM(S17:S21)</f>
        <v>6360</v>
      </c>
      <c r="U17" s="27">
        <f>U16-W9</f>
        <v>10680</v>
      </c>
      <c r="W17" s="29" t="s">
        <v>68</v>
      </c>
      <c r="X17" s="31">
        <f>W18</f>
        <v>9120</v>
      </c>
      <c r="Y17" s="27">
        <f>W9</f>
        <v>9120</v>
      </c>
    </row>
    <row r="18" spans="19:25" x14ac:dyDescent="0.35">
      <c r="S18">
        <v>2000</v>
      </c>
      <c r="T18" s="26">
        <f>SUM(T4:T14)</f>
        <v>4320</v>
      </c>
      <c r="U18" s="26"/>
      <c r="W18" s="30">
        <v>9120</v>
      </c>
    </row>
    <row r="19" spans="19:25" x14ac:dyDescent="0.35">
      <c r="S19">
        <v>2240</v>
      </c>
      <c r="T19" s="26"/>
      <c r="U19" s="26"/>
    </row>
    <row r="20" spans="19:25" x14ac:dyDescent="0.35">
      <c r="S20">
        <v>500</v>
      </c>
      <c r="T20" s="26">
        <f>SUM(T17:T18)</f>
        <v>10680</v>
      </c>
      <c r="U20" s="26">
        <f>SUM(U17:U18)</f>
        <v>10680</v>
      </c>
    </row>
    <row r="21" spans="19:25" x14ac:dyDescent="0.35">
      <c r="S21">
        <v>1620</v>
      </c>
    </row>
  </sheetData>
  <conditionalFormatting sqref="L1:L1048576">
    <cfRule type="duplicateValues" dxfId="1" priority="1"/>
  </conditionalFormatting>
  <conditionalFormatting sqref="L5:M14">
    <cfRule type="duplicateValues" dxfId="0" priority="2" stopIfTrue="1"/>
  </conditionalFormatting>
  <dataValidations count="9">
    <dataValidation type="date" operator="lessThanOrEqual" allowBlank="1" showInputMessage="1" showErrorMessage="1" errorTitle="Incorrect date Entered" error="Enter in Valid Date Format_x000a_ " promptTitle="Enter Valid Date" sqref="R5:R14" xr:uid="{BAB2C801-C089-47EF-BC2C-B8FC92BF6EBB}">
      <formula1>IF(ISNUMBER(DATE(RIGHT(E5,4),MONTH(LEFT(MID(E5,4,3),2)&amp;"1"),LEFT(E5,2))),E5,9^9)</formula1>
    </dataValidation>
    <dataValidation type="custom" allowBlank="1" showInputMessage="1" showErrorMessage="1" error="Enter Valid date_x000a_" sqref="E6" xr:uid="{373F13BB-1948-4A9A-A95C-CF0E184A2C14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4" xr:uid="{570F5558-0A66-4391-A0A8-B61A5AE1A236}">
      <formula1>42370</formula1>
      <formula2>47848</formula2>
    </dataValidation>
    <dataValidation type="custom" allowBlank="1" showInputMessage="1" showErrorMessage="1" error="Enter Valid Date_x000a_" sqref="E5" xr:uid="{B109019A-EF9A-42E2-85B3-BFBAC236F0FF}">
      <formula1>ISNUMBER(E5) * (E5&gt;=DATE(2023,10,1)) * (E5&lt;=DATE(2031,12,31)) * (INT(E5)=E5)</formula1>
    </dataValidation>
    <dataValidation type="custom" allowBlank="1" showInputMessage="1" showErrorMessage="1" sqref="E7:E14" xr:uid="{D73A60B3-CC0C-4FD3-9C71-624A8B84A925}">
      <formula1>ISNUMBER(E7) * (E7&gt;=DATE(2023,10,1)) * (E7&lt;=DATE(2031,12,31)) * (INT(E7)=E7)</formula1>
    </dataValidation>
    <dataValidation type="date" allowBlank="1" showInputMessage="1" showErrorMessage="1" sqref="N4" xr:uid="{B3B41119-390C-487B-9F72-BB3ED488498C}">
      <formula1>36526</formula1>
      <formula2>47848</formula2>
    </dataValidation>
    <dataValidation type="list" allowBlank="1" showInputMessage="1" showErrorMessage="1" sqref="Q5:Q14" xr:uid="{E5DED0EA-D0B8-49C7-9891-0BD8C7486A4A}">
      <formula1>Type</formula1>
    </dataValidation>
    <dataValidation type="list" allowBlank="1" showInputMessage="1" showErrorMessage="1" sqref="Y5:Y14" xr:uid="{85CA6BE6-7B25-4096-9CC1-37551D12794D}">
      <formula1>"Loan Card,Digital Payment,Cash Receipt,Borrower Written Statement,Deliquent Staff Written Statement,Center Meeting Register,Hand Written Receipt"</formula1>
    </dataValidation>
    <dataValidation allowBlank="1" showErrorMessage="1" sqref="C5 B5:B14" xr:uid="{73DFEE61-DB80-403C-9C75-0248C5E639F6}"/>
  </dataValidations>
  <hyperlinks>
    <hyperlink ref="E3" location="'Fraud Investigation Report'!G5" display="Home" xr:uid="{F80EAFAE-8FE8-48E1-BC69-BEA7FC1A8A95}"/>
    <hyperlink ref="V3" location="'Fraud Investigation Report'!G5" display="Home" xr:uid="{4DBBB615-1C25-4059-91EE-6AA5D576E8A6}"/>
    <hyperlink ref="F3" location="'Loan Outstanding Report'!BG5" display="Loan O/s Report" xr:uid="{46C15D07-F827-4ACC-A6A8-FD05F7C17810}"/>
    <hyperlink ref="Y3" location="'Loan Outstanding Report'!BG5" display="Loan O/s Report" xr:uid="{5F0C57B9-3B81-440D-A293-FD100BC9A7E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5D8C2-760A-486F-A683-4F2341C3D984}">
  <dimension ref="A1"/>
  <sheetViews>
    <sheetView topLeftCell="A18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69D7F-62AB-4A5D-9779-24AA8AD5CCFA}">
  <dimension ref="P13"/>
  <sheetViews>
    <sheetView tabSelected="1" workbookViewId="0">
      <selection activeCell="P13" sqref="P13"/>
    </sheetView>
  </sheetViews>
  <sheetFormatPr defaultRowHeight="14.5" x14ac:dyDescent="0.35"/>
  <sheetData>
    <row r="13" spans="16:16" x14ac:dyDescent="0.35">
      <c r="P13" s="26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2025-12-05T05:09:18Z</dcterms:created>
  <dcterms:modified xsi:type="dcterms:W3CDTF">2025-12-06T10:37:05Z</dcterms:modified>
</cp:coreProperties>
</file>