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E1666A7D-69FB-4340-8B51-70C55F5E1E1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<sst xmlns="http://schemas.openxmlformats.org/spreadsheetml/2006/main" count="368" uniqueCount="300">
  <si>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</si>
  <si>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</si>
  <si>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</si>
  <si>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</si>
  <si>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</si>
  <si>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</si>
  <si>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</si>
  <si>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</si>
  <si>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</si>
  <si>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</si>
  <si>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</si>
  <si>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</si>
  <si>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</si>
  <si>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</si>
  <si>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</si>
  <si>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</si>
  <si>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</si>
  <si>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</si>
  <si>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</si>
  <si>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</si>
  <si>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</si>
  <si>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</si>
  <si>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</si>
  <si>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</si>
  <si>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</si>
  <si>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</si>
  <si>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</si>
  <si>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</si>
  <si>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</si>
  <si>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</si>
  <si>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</si>
  <si>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</si>
  <si>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</si>
  <si>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</si>
  <si>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</si>
  <si>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</si>
  <si>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</si>
  <si>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</si>
  <si>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</si>
  <si>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</si>
  <si>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</si>
  <si>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</si>
  <si>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</si>
  <si>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</si>
  <si>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</si>
  <si>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</si>
  <si>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</si>
  <si>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</si>
  <si>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</si>
  <si>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</si>
  <si>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</si>
  <si>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</si>
  <si>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</si>
  <si>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</si>
  <si>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</si>
  <si>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</si>
  <si>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</si>
  <si>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</si>
  <si>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</si>
  <si>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</si>
  <si>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</si>
  <si>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</si>
  <si>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</si>
  <si>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</si>
  <si>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</si>
  <si>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</si>
  <si>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</si>
  <si>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</si>
  <si>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</si>
  <si>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</si>
  <si>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</si>
  <si>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</si>
  <si>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</si>
  <si>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</si>
  <si>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</si>
  <si>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</si>
  <si>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</si>
  <si>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</si>
  <si>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</si>
  <si>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</si>
  <si>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</si>
  <si>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</si>
  <si>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</si>
  <si>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</si>
  <si>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</si>
  <si>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</si>
  <si>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</si>
  <si>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</si>
  <si>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</si>
  <si>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</si>
  <si>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</si>
  <si>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</si>
  <si>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</si>
  <si>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</si>
  <si>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</si>
  <si>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</si>
  <si>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</si>
  <si>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</si>
  <si>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</si>
  <si>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</si>
  <si>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</si>
  <si>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</si>
  <si>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</si>
  <si>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</si>
  <si>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</si>
  <si>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</si>
  <si>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</si>
  <si>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</si>
  <si>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</si>
  <si>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</si>
  <si>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</si>
  <si>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</si>
  <si>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</si>
  <si>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</si>
  <si>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</si>
  <si>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</si>
  <si>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</si>
  <si>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</si>
  <si>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</si>
  <si>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</si>
  <si>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</si>
  <si>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</si>
  <si>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</si>
  <si>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</si>
  <si>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</si>
  <si>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</si>
  <si>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</si>
  <si>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</si>
  <si>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</si>
  <si>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</si>
  <si>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</si>
  <si>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</si>
  <si>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</si>
  <si>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</si>
  <si>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</si>
  <si>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</si>
  <si>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</si>
  <si>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</si>
  <si>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</si>
  <si>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</si>
  <si>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</si>
  <si>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</si>
  <si>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</si>
  <si>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</si>
  <si>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</si>
  <si>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</si>
  <si>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</si>
  <si>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</si>
  <si>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</si>
  <si>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</si>
  <si>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</si>
  <si>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</si>
  <si>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</si>
  <si>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</si>
  <si>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</si>
  <si>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</si>
  <si>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</si>
  <si>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</si>
  <si>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</si>
  <si>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</si>
  <si>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</si>
  <si>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</si>
  <si>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</si>
  <si>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</si>
  <si>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</si>
  <si>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</si>
  <si>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</si>
  <si>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</si>
  <si>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</si>
  <si>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</si>
  <si>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</si>
  <si>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</si>
  <si>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</si>
  <si>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</si>
  <si>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</si>
  <si>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</si>
  <si>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</si>
  <si>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</si>
  <si>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</si>
  <si>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</si>
  <si>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</si>
  <si>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</si>
  <si>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</si>
  <si>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</si>
  <si>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</si>
  <si>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</si>
  <si>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</si>
  <si>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</si>
  <si>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</si>
  <si>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</si>
  <si>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</si>
  <si>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</si>
  <si>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</si>
  <si>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</si>
  <si>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</si>
  <si>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</si>
  <si>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</si>
  <si>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</si>
  <si>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</si>
  <si>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</si>
  <si>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</si>
  <si>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</si>
  <si>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</si>
  <si>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</si>
  <si>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</si>
  <si>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</si>
  <si>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</si>
  <si>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</si>
  <si>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</si>
  <si>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</si>
  <si>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</si>
  <si>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</si>
  <si>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</si>
  <si>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</si>
  <si>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</si>
  <si>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</si>
  <si>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</si>
  <si>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</si>
  <si>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</si>
  <si>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</si>
  <si>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</si>
  <si>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</si>
  <si>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</si>
  <si>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</si>
  <si>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</si>
  <si>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</si>
  <si>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</si>
  <si>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</si>
  <si>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</si>
  <si>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</si>
  <si>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</si>
  <si>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</si>
  <si>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</si>
  <si>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</si>
  <si>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</si>
  <si>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</si>
  <si>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</si>
  <si>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</si>
  <si>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</si>
  <si>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</si>
  <si>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</si>
  <si>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</si>
  <si>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</si>
  <si>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</si>
  <si>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</si>
  <si>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</si>
  <si>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</si>
  <si>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</si>
  <si>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</si>
  <si>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FIR Not Filled</t>
  </si>
  <si>
    <t>Bihar</t>
  </si>
  <si>
    <t>BM</t>
  </si>
  <si>
    <t>Patna</t>
  </si>
  <si>
    <t>Vivek Singh/SF0090494</t>
  </si>
  <si>
    <t>Saket Nath Thakur/SF0062081</t>
  </si>
  <si>
    <t>Completed-Report Submitted</t>
  </si>
  <si>
    <t>CSS</t>
  </si>
  <si>
    <t>North</t>
  </si>
  <si>
    <t>Bihar-2</t>
  </si>
  <si>
    <t>Open</t>
  </si>
  <si>
    <t>Randhir Kumar/SF0059879</t>
  </si>
  <si>
    <t>G-1</t>
  </si>
  <si>
    <t>G-2</t>
  </si>
  <si>
    <t>1</t>
  </si>
  <si>
    <t>BH2683</t>
  </si>
  <si>
    <t>Jamui</t>
  </si>
  <si>
    <t>Nilkamal Singh</t>
  </si>
  <si>
    <t>SF0095414</t>
  </si>
  <si>
    <t>SF0093923</t>
  </si>
  <si>
    <t>BQM</t>
  </si>
  <si>
    <t>Devashish Yadav</t>
  </si>
  <si>
    <t>Tetariyatand</t>
  </si>
  <si>
    <t>SF0064799</t>
  </si>
  <si>
    <t>RahulKumar</t>
  </si>
  <si>
    <t>558150</t>
  </si>
  <si>
    <t>run</t>
  </si>
  <si>
    <t>Chetana Loans-Montly-Migrated</t>
  </si>
  <si>
    <t>SID951374637164</t>
  </si>
  <si>
    <t>Un</t>
  </si>
  <si>
    <t>Agriculture &amp; Farming</t>
  </si>
  <si>
    <t>Fulava Devi</t>
  </si>
  <si>
    <t>22-Oct-2021</t>
  </si>
  <si>
    <t>Wed</t>
  </si>
  <si>
    <t>6.77 Yrs</t>
  </si>
  <si>
    <t>25 Dec 2019</t>
  </si>
  <si>
    <t>&gt; 6 to 10 Years</t>
  </si>
  <si>
    <t>01-Nov-2023</t>
  </si>
  <si>
    <t>1.As per confirmation of borrower Staff Rohit Kumar/SF0053705 collected the EMI amount Rs.3250*4=13000/- on dated-05/02/2022,05/03/2022,05/04/2022 and 05/05/2022 but entry not posted in Fimo.
2.From Aug 2022 Collected the EMI amount 3250 but some amount posted to her other Loan ID-348028523.</t>
  </si>
  <si>
    <t>As per confirmation of borrower Staff Rohit Kumar/SF0053705 collected the EMI amount Rs.3250 on dated-05/05/2022 but entry not posted in Fimo.</t>
  </si>
  <si>
    <t>As per confirmation of borrower Staff Rohit Kumar/SF0053705 collected the EMI amount Rs.3250 on dated-05/02/2022 but entry not posted in Fimo.</t>
  </si>
  <si>
    <t>As per confirmation of borrower Staff Rohit Kumar/SF0053705 collected the EMI amount Rs.3250 on dated-05/03/2022but entry not posted in Fimo.</t>
  </si>
  <si>
    <t>As per confirmation of borrower Staff Rohit Kumar/SF0053705 collected the EMI amount Rs.3250 on dated-05/04/2022 but entry not posted in Fimo.</t>
  </si>
  <si>
    <t>Rohit Kumar</t>
  </si>
  <si>
    <t>SF0053705</t>
  </si>
  <si>
    <t>Credit Assistant</t>
  </si>
  <si>
    <t>Rajnish Kumar/SF0046465</t>
  </si>
  <si>
    <t>Shashank Verma/SF0078743</t>
  </si>
  <si>
    <t>Resigned-Exited</t>
  </si>
  <si>
    <t>Borrower complain to CSS that she paid all EMI but showing od,After verification it is identified that staff Rohit Kumar/SF0053705 collected  4 EMIs amount Rs.3250*4=13000 /- but entry not posted in Fimo. Total fraud amount is-Rs.13000/-</t>
  </si>
  <si>
    <t>FN25-26-02771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</si>
</sst>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BH2683</v>
      </c>
      <c r="D5" s="63" t="str">
        <f>IF('Physical Cash at Safe'!D28="Yes", 'Physical Cash at Safe'!A4, 'Borrower Wise Details'!C5)</f>
        <v>Jamui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45943</v>
      </c>
      <c r="H5" s="106" t="s">
        <v>256</v>
      </c>
      <c r="I5" s="61">
        <v>45964</v>
      </c>
      <c r="J5" s="74" t="str">
        <f>IF('Physical Cash at Safe'!D28="Yes",'Physical Cash at Safe'!E28,IF('Borrower Wise Details'!D5&lt;&gt;"",'Borrower Wise Details'!D5,""))</f>
        <v>FN25-26-02771</v>
      </c>
      <c r="K5" s="81">
        <v>1</v>
      </c>
      <c r="L5" s="82">
        <v>13000</v>
      </c>
      <c r="M5" s="82">
        <v>0</v>
      </c>
      <c r="N5" s="82" t="s">
        <v>295</v>
      </c>
      <c r="O5" s="82" t="s">
        <v>296</v>
      </c>
      <c r="P5" s="82" t="s">
        <v>253</v>
      </c>
      <c r="Q5" s="82" t="s">
        <v>254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SF0053705</v>
      </c>
      <c r="U5" s="77" t="s">
        <v>297</v>
      </c>
      <c r="V5" s="61">
        <v>44787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255</v>
      </c>
      <c r="Z5" s="61">
        <v>45964</v>
      </c>
      <c r="AA5" s="61">
        <v>45964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13000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45964</v>
      </c>
      <c r="AH5" s="70" t="s">
        <v>298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BH2683</v>
      </c>
      <c r="C5" s="50" t="str">
        <f>IF('Fraud Investigation Report'!D5="", "", 'Fraud Investigation Report'!D5)</f>
        <v>Jamui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SF0053705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13000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13000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264</v>
      </c>
      <c r="B4" s="41" t="s">
        <v>265</v>
      </c>
      <c r="C4" s="41" t="s">
        <v>265</v>
      </c>
      <c r="D4" s="41" t="s">
        <v>265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45959</v>
      </c>
      <c r="C6" s="18">
        <v>45955</v>
      </c>
      <c r="D6" s="18">
        <v>45959</v>
      </c>
      <c r="E6" s="19">
        <v>0.72916666666666663</v>
      </c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12</v>
      </c>
      <c r="C11" s="23">
        <f>B11*A11</f>
        <v>6000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6258</v>
      </c>
      <c r="D19" s="30" t="s">
        <v>76</v>
      </c>
      <c r="E19" s="31">
        <f>SUM(E10:E18)</f>
        <v>0</v>
      </c>
    </row>
    <row r="20" spans="1:5" ht="30" customHeight="1" x14ac:dyDescent="0.3">
      <c r="A20" s="165" t="s">
        <v>97</v>
      </c>
      <c r="B20" s="166"/>
      <c r="C20" s="32">
        <v>6258</v>
      </c>
      <c r="D20" s="33" t="s">
        <v>91</v>
      </c>
      <c r="E20" s="34">
        <v>0</v>
      </c>
    </row>
    <row r="21" spans="1:5" ht="30" customHeight="1" x14ac:dyDescent="0.3">
      <c r="A21" s="167" t="s">
        <v>88</v>
      </c>
      <c r="B21" s="168"/>
      <c r="C21" s="34">
        <v>0</v>
      </c>
      <c r="D21" s="33" t="s">
        <v>89</v>
      </c>
      <c r="E21" s="34">
        <v>6258</v>
      </c>
    </row>
    <row r="22" spans="1:5" ht="30" customHeight="1" x14ac:dyDescent="0.3">
      <c r="A22" s="167" t="s">
        <v>77</v>
      </c>
      <c r="B22" s="168"/>
      <c r="C22" s="34">
        <v>0</v>
      </c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189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4" t="s">
        <v>218</v>
      </c>
      <c r="E29" s="145"/>
    </row>
    <row r="30" spans="1:5" ht="40.049999999999997" customHeight="1" x14ac:dyDescent="0.3">
      <c r="A30" s="126"/>
      <c r="B30" s="126"/>
      <c r="C30" s="127">
        <f>A30-B30</f>
        <v>0</v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42" t="s">
        <v>248</v>
      </c>
      <c r="E32" s="143"/>
    </row>
    <row r="33" spans="1:5" ht="18" customHeight="1" x14ac:dyDescent="0.3">
      <c r="A33" s="37" t="s">
        <v>83</v>
      </c>
      <c r="B33" s="130" t="s">
        <v>262</v>
      </c>
      <c r="C33" s="39" t="s">
        <v>84</v>
      </c>
      <c r="D33" s="136" t="s">
        <v>261</v>
      </c>
      <c r="E33" s="137"/>
    </row>
    <row r="34" spans="1:5" ht="27.6" x14ac:dyDescent="0.3">
      <c r="A34" s="39" t="s">
        <v>220</v>
      </c>
      <c r="B34" s="131" t="s">
        <v>266</v>
      </c>
      <c r="C34" s="39" t="s">
        <v>221</v>
      </c>
      <c r="D34" s="138" t="s">
        <v>270</v>
      </c>
      <c r="E34" s="139"/>
    </row>
    <row r="35" spans="1:5" ht="27.6" x14ac:dyDescent="0.3">
      <c r="A35" s="39" t="s">
        <v>222</v>
      </c>
      <c r="B35" s="131" t="s">
        <v>267</v>
      </c>
      <c r="C35" s="39" t="s">
        <v>224</v>
      </c>
      <c r="D35" s="138" t="s">
        <v>268</v>
      </c>
      <c r="E35" s="139"/>
    </row>
    <row r="36" spans="1:5" ht="25.5" customHeight="1" x14ac:dyDescent="0.3">
      <c r="A36" s="39" t="s">
        <v>223</v>
      </c>
      <c r="B36" s="38" t="s">
        <v>269</v>
      </c>
      <c r="C36" s="39" t="s">
        <v>225</v>
      </c>
      <c r="D36" s="140" t="s">
        <v>251</v>
      </c>
      <c r="E36" s="140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BH2683</v>
      </c>
      <c r="C5" s="118" t="str">
        <f>IF('Loan Outstanding Report'!$H$5="", "", 'Loan Outstanding Report'!$H$5)</f>
        <v>Jamui</v>
      </c>
      <c r="D5" s="41" t="s">
        <v>299</v>
      </c>
      <c r="E5" s="65">
        <v>45964</v>
      </c>
      <c r="F5" s="134" t="s">
        <v>292</v>
      </c>
      <c r="G5" s="133" t="s">
        <v>293</v>
      </c>
      <c r="H5" s="49" t="s">
        <v>294</v>
      </c>
      <c r="I5" s="119" t="s">
        <v>274</v>
      </c>
      <c r="J5" s="119" t="s">
        <v>277</v>
      </c>
      <c r="K5" s="119" t="s">
        <v>280</v>
      </c>
      <c r="L5" s="11">
        <v>34763902</v>
      </c>
      <c r="M5" s="65" t="s">
        <v>281</v>
      </c>
      <c r="N5" s="123">
        <v>62828</v>
      </c>
      <c r="O5" s="123">
        <v>3250</v>
      </c>
      <c r="P5" s="120" t="s">
        <v>139</v>
      </c>
      <c r="Q5" s="80">
        <v>44597</v>
      </c>
      <c r="R5" s="123">
        <v>3250</v>
      </c>
      <c r="S5" s="123">
        <v>0</v>
      </c>
      <c r="T5" s="123">
        <v>0</v>
      </c>
      <c r="U5" s="124">
        <f t="shared" ref="U5" si="0">IF(AND(ISBLANK(R5),ISBLANK(S5),ISBLANK(T5)),"",R5-(S5+T5))</f>
        <v>3250</v>
      </c>
      <c r="V5" s="116" t="s">
        <v>201</v>
      </c>
      <c r="W5" s="121" t="s">
        <v>289</v>
      </c>
    </row>
    <row r="6" spans="1:23" ht="25.05" customHeight="1" x14ac:dyDescent="0.3">
      <c r="A6" s="64">
        <v>2</v>
      </c>
      <c r="B6" s="60" t="str">
        <f>IF(J6&lt;&gt;"", $B$5, "")</f>
        <v>BH2683</v>
      </c>
      <c r="C6" s="118" t="str">
        <f>IF(J6&lt;&gt;"", $C$5, "")</f>
        <v>Jamui</v>
      </c>
      <c r="D6" s="41" t="str">
        <f>IF(J6&lt;&gt;"", $D$5, "")</f>
        <v>FN25-26-02771</v>
      </c>
      <c r="E6" s="65">
        <v>45964</v>
      </c>
      <c r="F6" s="38" t="str">
        <f>IF(J6&lt;&gt;"", $F$5, "")</f>
        <v>Rohit Kumar</v>
      </c>
      <c r="G6" s="49" t="str">
        <f>IF(J6&lt;&gt;"", $G$5, "")</f>
        <v>SF0053705</v>
      </c>
      <c r="H6" s="49" t="str">
        <f>IF(J6&lt;&gt;"", $H$5, "")</f>
        <v>Credit Assistant</v>
      </c>
      <c r="I6" s="119" t="s">
        <v>274</v>
      </c>
      <c r="J6" s="119" t="s">
        <v>277</v>
      </c>
      <c r="K6" s="119" t="s">
        <v>280</v>
      </c>
      <c r="L6" s="11">
        <v>34763902</v>
      </c>
      <c r="M6" s="65" t="s">
        <v>281</v>
      </c>
      <c r="N6" s="123">
        <v>62828</v>
      </c>
      <c r="O6" s="123">
        <v>3250</v>
      </c>
      <c r="P6" s="120" t="s">
        <v>139</v>
      </c>
      <c r="Q6" s="80">
        <v>44625</v>
      </c>
      <c r="R6" s="123">
        <v>3250</v>
      </c>
      <c r="S6" s="123">
        <v>0</v>
      </c>
      <c r="T6" s="123">
        <v>0</v>
      </c>
      <c r="U6" s="124">
        <f t="shared" ref="U6:U69" si="1">IF(AND(ISBLANK(R6),ISBLANK(S6),ISBLANK(T6)),"",R6-(S6+T6))</f>
        <v>3250</v>
      </c>
      <c r="V6" s="116" t="s">
        <v>201</v>
      </c>
      <c r="W6" s="121" t="s">
        <v>290</v>
      </c>
    </row>
    <row r="7" spans="1:23" ht="25.05" customHeight="1" x14ac:dyDescent="0.3">
      <c r="A7" s="64">
        <v>3</v>
      </c>
      <c r="B7" s="60" t="str">
        <f t="shared" ref="B7:B70" si="2">IF(J7&lt;&gt;"", $B$5, "")</f>
        <v>BH2683</v>
      </c>
      <c r="C7" s="118" t="str">
        <f t="shared" ref="C7:C70" si="3">IF(J7&lt;&gt;"", $C$5, "")</f>
        <v>Jamui</v>
      </c>
      <c r="D7" s="41" t="str">
        <f t="shared" ref="D7:D70" si="4">IF(J7&lt;&gt;"", $D$5, "")</f>
        <v>FN25-26-02771</v>
      </c>
      <c r="E7" s="65">
        <v>45964</v>
      </c>
      <c r="F7" s="38" t="str">
        <f t="shared" ref="F7:F70" si="5">IF(J7&lt;&gt;"", $F$5, "")</f>
        <v>Rohit Kumar</v>
      </c>
      <c r="G7" s="49" t="str">
        <f t="shared" ref="G7:G70" si="6">IF(J7&lt;&gt;"", $G$5, "")</f>
        <v>SF0053705</v>
      </c>
      <c r="H7" s="49" t="str">
        <f t="shared" ref="H7:H70" si="7">IF(J7&lt;&gt;"", $H$5, "")</f>
        <v>Credit Assistant</v>
      </c>
      <c r="I7" s="119" t="s">
        <v>274</v>
      </c>
      <c r="J7" s="119" t="s">
        <v>277</v>
      </c>
      <c r="K7" s="119" t="s">
        <v>280</v>
      </c>
      <c r="L7" s="11">
        <v>34763902</v>
      </c>
      <c r="M7" s="65" t="s">
        <v>281</v>
      </c>
      <c r="N7" s="123">
        <v>62828</v>
      </c>
      <c r="O7" s="123">
        <v>3250</v>
      </c>
      <c r="P7" s="120" t="s">
        <v>139</v>
      </c>
      <c r="Q7" s="80">
        <v>44656</v>
      </c>
      <c r="R7" s="123">
        <v>3250</v>
      </c>
      <c r="S7" s="123">
        <v>0</v>
      </c>
      <c r="T7" s="123">
        <v>0</v>
      </c>
      <c r="U7" s="124">
        <f t="shared" si="1"/>
        <v>3250</v>
      </c>
      <c r="V7" s="116" t="s">
        <v>201</v>
      </c>
      <c r="W7" s="121" t="s">
        <v>291</v>
      </c>
    </row>
    <row r="8" spans="1:23" ht="25.05" customHeight="1" x14ac:dyDescent="0.3">
      <c r="A8" s="64">
        <v>4</v>
      </c>
      <c r="B8" s="60" t="str">
        <f t="shared" si="2"/>
        <v>BH2683</v>
      </c>
      <c r="C8" s="118" t="str">
        <f t="shared" si="3"/>
        <v>Jamui</v>
      </c>
      <c r="D8" s="41" t="str">
        <f t="shared" si="4"/>
        <v>FN25-26-02771</v>
      </c>
      <c r="E8" s="65">
        <v>45964</v>
      </c>
      <c r="F8" s="38" t="str">
        <f t="shared" si="5"/>
        <v>Rohit Kumar</v>
      </c>
      <c r="G8" s="49" t="str">
        <f t="shared" si="6"/>
        <v>SF0053705</v>
      </c>
      <c r="H8" s="49" t="str">
        <f t="shared" si="7"/>
        <v>Credit Assistant</v>
      </c>
      <c r="I8" s="119" t="s">
        <v>274</v>
      </c>
      <c r="J8" s="119" t="s">
        <v>277</v>
      </c>
      <c r="K8" s="119" t="s">
        <v>280</v>
      </c>
      <c r="L8" s="11">
        <v>34763902</v>
      </c>
      <c r="M8" s="65" t="s">
        <v>281</v>
      </c>
      <c r="N8" s="123">
        <v>62828</v>
      </c>
      <c r="O8" s="123">
        <v>3250</v>
      </c>
      <c r="P8" s="120" t="s">
        <v>139</v>
      </c>
      <c r="Q8" s="80">
        <v>44686</v>
      </c>
      <c r="R8" s="123">
        <v>3250</v>
      </c>
      <c r="S8" s="123">
        <v>0</v>
      </c>
      <c r="T8" s="123">
        <v>0</v>
      </c>
      <c r="U8" s="124">
        <f t="shared" si="1"/>
        <v>3250</v>
      </c>
      <c r="V8" s="116" t="s">
        <v>201</v>
      </c>
      <c r="W8" s="121" t="s">
        <v>288</v>
      </c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Y1" zoomScaleNormal="10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45959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45959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0.625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257</v>
      </c>
      <c r="C5" s="38" t="s">
        <v>258</v>
      </c>
      <c r="D5" s="38" t="s">
        <v>252</v>
      </c>
      <c r="E5" s="38" t="s">
        <v>265</v>
      </c>
      <c r="F5" s="38" t="s">
        <v>265</v>
      </c>
      <c r="G5" s="84" t="s">
        <v>264</v>
      </c>
      <c r="H5" s="38" t="s">
        <v>265</v>
      </c>
      <c r="I5" s="84">
        <v>15800</v>
      </c>
      <c r="J5" s="38" t="s">
        <v>271</v>
      </c>
      <c r="K5" s="84">
        <v>15800</v>
      </c>
      <c r="L5" s="84" t="s">
        <v>272</v>
      </c>
      <c r="M5" s="38" t="s">
        <v>273</v>
      </c>
      <c r="N5" s="84">
        <v>22226</v>
      </c>
      <c r="O5" s="84" t="s">
        <v>274</v>
      </c>
      <c r="P5" s="84">
        <v>410055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278</v>
      </c>
      <c r="V5" s="84"/>
      <c r="W5" s="84">
        <v>0</v>
      </c>
      <c r="X5" s="38" t="s">
        <v>279</v>
      </c>
      <c r="Y5" s="84">
        <v>34763902</v>
      </c>
      <c r="Z5" s="38" t="s">
        <v>280</v>
      </c>
      <c r="AA5" s="107" t="s">
        <v>281</v>
      </c>
      <c r="AB5" s="84">
        <v>62828</v>
      </c>
      <c r="AC5" s="107" t="s">
        <v>282</v>
      </c>
      <c r="AD5" s="84">
        <v>24</v>
      </c>
      <c r="AE5" s="84" t="s">
        <v>263</v>
      </c>
      <c r="AF5" s="84" t="s">
        <v>283</v>
      </c>
      <c r="AG5" s="107" t="s">
        <v>284</v>
      </c>
      <c r="AH5" s="84" t="s">
        <v>285</v>
      </c>
      <c r="AI5" s="107" t="s">
        <v>281</v>
      </c>
      <c r="AJ5" s="84">
        <v>3479</v>
      </c>
      <c r="AK5" s="84">
        <v>3250</v>
      </c>
      <c r="AL5" s="107" t="s">
        <v>286</v>
      </c>
      <c r="AM5" s="84">
        <v>43360.82</v>
      </c>
      <c r="AN5" s="111">
        <v>14237.18</v>
      </c>
      <c r="AO5" s="111">
        <v>57598</v>
      </c>
      <c r="AP5" s="111">
        <v>19467.18</v>
      </c>
      <c r="AQ5" s="111">
        <v>1163.82</v>
      </c>
      <c r="AR5" s="111">
        <v>20631</v>
      </c>
      <c r="AS5" s="111">
        <v>19467.18</v>
      </c>
      <c r="AT5" s="111">
        <v>1163.82</v>
      </c>
      <c r="AU5" s="111">
        <v>20631</v>
      </c>
      <c r="AV5" s="84">
        <v>47</v>
      </c>
      <c r="AW5" s="84"/>
      <c r="AX5" s="84"/>
      <c r="AY5" s="107"/>
      <c r="AZ5" s="84"/>
      <c r="BA5" s="84"/>
      <c r="BB5" s="84" t="s">
        <v>259</v>
      </c>
      <c r="BC5" s="84"/>
      <c r="BD5" s="107"/>
      <c r="BE5" s="84">
        <v>0</v>
      </c>
      <c r="BF5" s="38" t="s">
        <v>277</v>
      </c>
      <c r="BG5" s="84">
        <v>6290253233</v>
      </c>
      <c r="BH5" s="113" t="s">
        <v>260</v>
      </c>
      <c r="BI5" s="38" t="s">
        <v>110</v>
      </c>
      <c r="BJ5" s="85">
        <v>45964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13000</v>
      </c>
      <c r="BQ5" s="116" t="s">
        <v>201</v>
      </c>
      <c r="BR5" s="132" t="s">
        <v>287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2025-11-03T10:55:52Z</dcterms:modified>
</cp:coreProperties>
</file>