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95" documentId="8_{3FBF647F-5D9F-4FEC-A389-4BF0F7D8376B}" xr6:coauthVersionLast="47" xr6:coauthVersionMax="47" xr10:uidLastSave="{0BB9EBFB-D725-4505-9D88-65B493AD573E}"/>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<sst xmlns="http://schemas.openxmlformats.org/spreadsheetml/2006/main" count="341" uniqueCount="290">
  <si>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</si>
  <si>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</si>
  <si>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</si>
  <si>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</si>
  <si>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</si>
  <si>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</si>
  <si>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</si>
  <si>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</si>
  <si>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</si>
  <si>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</si>
  <si>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</si>
  <si>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</si>
  <si>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</si>
  <si>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</si>
  <si>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</si>
  <si>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</si>
  <si>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</si>
  <si>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</si>
  <si>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</si>
  <si>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</si>
  <si>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</si>
  <si>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</si>
  <si>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</si>
  <si>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</si>
  <si>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</si>
  <si>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</si>
  <si>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</si>
  <si>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</si>
  <si>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</si>
  <si>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</si>
  <si>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</si>
  <si>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</si>
  <si>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</si>
  <si>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</si>
  <si>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</si>
  <si>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</si>
  <si>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</si>
  <si>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</si>
  <si>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</si>
  <si>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</si>
  <si>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</si>
  <si>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</si>
  <si>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</si>
  <si>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</si>
  <si>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</si>
  <si>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</si>
  <si>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</si>
  <si>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</si>
  <si>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</si>
  <si>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</si>
  <si>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</si>
  <si>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</si>
  <si>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</si>
  <si>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</si>
  <si>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</si>
  <si>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</si>
  <si>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</si>
  <si>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</si>
  <si>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</si>
  <si>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</si>
  <si>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</si>
  <si>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</si>
  <si>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</si>
  <si>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</si>
  <si>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</si>
  <si>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</si>
  <si>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</si>
  <si>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</si>
  <si>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</si>
  <si>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</si>
  <si>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</si>
  <si>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</si>
  <si>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</si>
  <si>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</si>
  <si>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</si>
  <si>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</si>
  <si>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</si>
  <si>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</si>
  <si>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</si>
  <si>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</si>
  <si>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</si>
  <si>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</si>
  <si>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</si>
  <si>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</si>
  <si>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</si>
  <si>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</si>
  <si>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</si>
  <si>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</si>
  <si>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</si>
  <si>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</si>
  <si>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</si>
  <si>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</si>
  <si>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</si>
  <si>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</si>
  <si>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</si>
  <si>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</si>
  <si>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</si>
  <si>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</si>
  <si>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</si>
  <si>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</si>
  <si>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</si>
  <si>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</si>
  <si>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</si>
  <si>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</si>
  <si>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</si>
  <si>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</si>
  <si>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</si>
  <si>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</si>
  <si>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</si>
  <si>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</si>
  <si>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</si>
  <si>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</si>
  <si>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</si>
  <si>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</si>
  <si>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</si>
  <si>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</si>
  <si>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</si>
  <si>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</si>
  <si>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</si>
  <si>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</si>
  <si>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</si>
  <si>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</si>
  <si>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</si>
  <si>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</si>
  <si>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</si>
  <si>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</si>
  <si>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</si>
  <si>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</si>
  <si>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</si>
  <si>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</si>
  <si>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</si>
  <si>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</si>
  <si>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</si>
  <si>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</si>
  <si>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</si>
  <si>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</si>
  <si>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</si>
  <si>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</si>
  <si>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</si>
  <si>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</si>
  <si>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</si>
  <si>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</si>
  <si>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</si>
  <si>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</si>
  <si>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</si>
  <si>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</si>
  <si>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</si>
  <si>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</si>
  <si>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</si>
  <si>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</si>
  <si>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</si>
  <si>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</si>
  <si>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</si>
  <si>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</si>
  <si>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</si>
  <si>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</si>
  <si>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</si>
  <si>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</si>
  <si>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</si>
  <si>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</si>
  <si>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</si>
  <si>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</si>
  <si>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</si>
  <si>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</si>
  <si>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</si>
  <si>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</si>
  <si>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</si>
  <si>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</si>
  <si>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</si>
  <si>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</si>
  <si>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</si>
  <si>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</si>
  <si>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</si>
  <si>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</si>
  <si>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</si>
  <si>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</si>
  <si>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</si>
  <si>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</si>
  <si>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</si>
  <si>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</si>
  <si>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</si>
  <si>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</si>
  <si>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</si>
  <si>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</si>
  <si>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</si>
  <si>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</si>
  <si>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</si>
  <si>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</si>
  <si>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</si>
  <si>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</si>
  <si>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</si>
  <si>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</si>
  <si>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</si>
  <si>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</si>
  <si>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</si>
  <si>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</si>
  <si>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</si>
  <si>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</si>
  <si>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</si>
  <si>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</si>
  <si>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</si>
  <si>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</si>
  <si>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</si>
  <si>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</si>
  <si>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</si>
  <si>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</si>
  <si>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</si>
  <si>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</si>
  <si>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</si>
  <si>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</si>
  <si>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</si>
  <si>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</si>
  <si>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</si>
  <si>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</si>
  <si>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</si>
  <si>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</si>
  <si>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</si>
  <si>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</si>
  <si>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</si>
  <si>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</si>
  <si>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</si>
  <si>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</si>
  <si>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</si>
  <si>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</si>
  <si>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</si>
  <si>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</si>
  <si>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</si>
  <si>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</si>
  <si>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</si>
  <si>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</si>
  <si>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</si>
  <si>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</si>
  <si>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</si>
  <si>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</si>
  <si>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</si>
  <si>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</si>
  <si>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</si>
  <si>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</si>
  <si>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</si>
  <si>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</si>
  <si>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</si>
  <si>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</si>
  <si>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</si>
  <si>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</si>
  <si>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</si>
  <si>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</si>
  <si>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</si>
  <si>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</si>
  <si>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</si>
  <si>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</si>
  <si>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Jaipur</t>
  </si>
  <si>
    <t>JHUNJHUNU</t>
  </si>
  <si>
    <t>Bikaner</t>
  </si>
  <si>
    <t>RJ3865</t>
  </si>
  <si>
    <t>Taranagar</t>
  </si>
  <si>
    <t>Togawas</t>
  </si>
  <si>
    <t>SF0096014</t>
  </si>
  <si>
    <t>Sonu Saini</t>
  </si>
  <si>
    <t>Bhaleri C1</t>
  </si>
  <si>
    <t>Togawas C2 Nirmala Devi1</t>
  </si>
  <si>
    <t>Chetana Weekly</t>
  </si>
  <si>
    <t>SSF6327412</t>
  </si>
  <si>
    <t>SC</t>
  </si>
  <si>
    <t>MUSLIM</t>
  </si>
  <si>
    <t>Animal Husbandry &amp; Poultry</t>
  </si>
  <si>
    <t>FARJANA</t>
  </si>
  <si>
    <t>13-Jul-2024</t>
  </si>
  <si>
    <t>GL-1</t>
  </si>
  <si>
    <t>1.31 Yrs</t>
  </si>
  <si>
    <t>13 Jul 2024</t>
  </si>
  <si>
    <t>&lt;= 2 Years</t>
  </si>
  <si>
    <t>22-Jul-2024</t>
  </si>
  <si>
    <t>02-Jun-2025</t>
  </si>
  <si>
    <t>Open</t>
  </si>
  <si>
    <t>9057086822</t>
  </si>
  <si>
    <t>Raj Kumar Yadav/SF0075085</t>
  </si>
  <si>
    <t xml:space="preserve"> As per  borrower Cash Receipt, Borrower Farjana Loan Id- 357527413 Has paid Pre-closer  Amount of Rs. 24128/- on 08-Apr-25 to BM Manish Kumar saini(SF0078033) But BM Manish Kumar saini,  has posted Collected Short Amount Rs. 5760/-(720*8) on date 14-Apr-2025 to 02-Jun-2025 but Remaining amount Not Posted Rs. 18368/- on Borrower Respective Loan ID.</t>
  </si>
  <si>
    <t xml:space="preserve"> Rajesh Singh</t>
  </si>
  <si>
    <t xml:space="preserve"> SF0086067</t>
  </si>
  <si>
    <t xml:space="preserve"> FN25-26-02773</t>
  </si>
  <si>
    <t>Credit Assistance</t>
  </si>
  <si>
    <t>FIR Not Filled</t>
  </si>
  <si>
    <t>Terminated</t>
  </si>
  <si>
    <t>Completed-Report Submitted</t>
  </si>
  <si>
    <t xml:space="preserve">  Dear Team,
As per the findings of the Internal Audit (IA) Team during the verification conducted in June 2025, it was observed that a fraud amounting to Rs. 24,128/- has taken place. Specifically, the Credit Assistance, Rajesh Singh (SF0086067), collected amounts from borrowers but failed to perform the following actions:
The collected amount was not posted in FIMO.
The collected amount was not deposited in the branch.
Additionally, it was observed that the Credit Assistance collected Precloser payments from One borrowers, amounting to Rs. 24,128/-, and again failed to record these transactions in FIMO."
amount of Rs. 5,760/- has been recovered and posted in FIMO and the rest amount of Rs. 18,368/- again failed to record these transactions in FIMO."</t>
  </si>
  <si>
    <t xml:space="preserve"> Anirudha Pareek/SF0085441</t>
  </si>
  <si>
    <t>Jitendra Kumar Tyagi/SF0082658</t>
  </si>
  <si>
    <t>Suresh Kumar Yadav/SF0080719</t>
  </si>
  <si>
    <t>Rama kant/SF0094027</t>
  </si>
  <si>
    <t>CSS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</si>
</sst>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H5" sqref="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RJ3865</v>
      </c>
      <c r="D5" s="63" t="str">
        <f>IF('Physical Cash at Safe'!D28="Yes", 'Physical Cash at Safe'!B4, 'Borrower Wise Details'!C5)</f>
        <v>Taranagar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45959</v>
      </c>
      <c r="H5" s="107" t="s">
        <v>289</v>
      </c>
      <c r="I5" s="61">
        <v>45965</v>
      </c>
      <c r="J5" s="74" t="str">
        <f>IF('Physical Cash at Safe'!D28="Yes",'Physical Cash at Safe'!E28,IF('Borrower Wise Details'!D5&lt;&gt;"",'Borrower Wise Details'!D5,""))</f>
        <v xml:space="preserve"> FN25-26-02773</v>
      </c>
      <c r="K5" s="81">
        <v>1</v>
      </c>
      <c r="L5" s="82">
        <v>24128</v>
      </c>
      <c r="M5" s="82">
        <v>5760</v>
      </c>
      <c r="N5" s="82" t="s">
        <v>288</v>
      </c>
      <c r="O5" s="82" t="s">
        <v>285</v>
      </c>
      <c r="P5" s="82" t="s">
        <v>286</v>
      </c>
      <c r="Q5" s="82" t="s">
        <v>287</v>
      </c>
      <c r="R5" s="75" t="str">
        <f>IF('Physical Cash at Safe'!$D$28="Yes", 'Physical Cash at Safe'!$A$28, IF('Borrower Wise Details'!F5&lt;&gt;"", 'Borrower Wise Details'!F5, ""))</f>
        <v xml:space="preserve"> Rajesh Singh</v>
      </c>
      <c r="S5" s="74" t="str">
        <f>IF('Physical Cash at Safe'!$D$28="Yes", 'Physical Cash at Safe'!$C$28, IF('Borrower Wise Details'!H5&lt;&gt;"", 'Borrower Wise Details'!H5, ""))</f>
        <v>Credit Assistance</v>
      </c>
      <c r="T5" s="74" t="str">
        <f>IF('Physical Cash at Safe'!$D$28="Yes", 'Physical Cash at Safe'!$B$28, IF('Borrower Wise Details'!G5&lt;&gt;"", 'Borrower Wise Details'!G5, ""))</f>
        <v xml:space="preserve"> SF0086067</v>
      </c>
      <c r="U5" s="77" t="s">
        <v>282</v>
      </c>
      <c r="V5" s="61">
        <v>45883</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283</v>
      </c>
      <c r="Z5" s="61">
        <v>45965</v>
      </c>
      <c r="AA5" s="61">
        <v>45965</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24128</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5760</v>
      </c>
      <c r="AE5" s="126">
        <f>IF(AND(AC5="", AD5=""), "", IF(AD5="", AC5, AC5 - IF(ISNUMBER(AD5), AD5, 0)))</f>
        <v>18368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45965</v>
      </c>
      <c r="AH5" s="70" t="s">
        <v>284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F5" activePane="bottomRight" state="frozen"/>
      <selection pane="topRight" activeCell="B1" sqref="B1"/>
      <selection pane="bottomLeft" activeCell="A5" sqref="A5"/>
      <selection pane="bottomRight" activeCell="H5" sqref="H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RJ3865</v>
      </c>
      <c r="C5" s="50" t="str">
        <f>IF('Fraud Investigation Report'!D5="", "", 'Fraud Investigation Report'!D5)</f>
        <v>Taranagar</v>
      </c>
      <c r="D5" s="68" t="str">
        <f>IF(OR('Fraud Investigation Report'!R5="", 'Fraud Investigation Report'!R5=0), "", 'Fraud Investigation Report'!R5)</f>
        <v xml:space="preserve"> Rajesh Singh</v>
      </c>
      <c r="E5" s="68" t="str">
        <f>IF(OR('Fraud Investigation Report'!T5="", 'Fraud Investigation Report'!T5=0), "", 'Fraud Investigation Report'!T5)</f>
        <v xml:space="preserve"> SF0086067</v>
      </c>
      <c r="F5" s="68" t="str">
        <f>IF(OR('Fraud Investigation Report'!S5="", 'Fraud Investigation Report'!S5=0), "", 'Fraud Investigation Report'!S5)</f>
        <v>Credit Assistance</v>
      </c>
      <c r="G5" s="50" t="str">
        <f>IF('Fraud Investigation Report'!J5="", "", 'Fraud Investigation Report'!J5)</f>
        <v xml:space="preserve"> FN25-26-02773</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24128</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24128</v>
      </c>
      <c r="O5" s="69">
        <f>IF('Fraud Investigation Report'!AD5="", "", 'Fraud Investigation Report'!AD5)</f>
        <v>5760</v>
      </c>
      <c r="P5" s="126">
        <f>IF(AND(N5="", O5=""), "", IF(O5="", N5, N5 - IF(ISNUMBER(O5), O5, 0)))</f>
        <v>18368</v>
      </c>
      <c r="Q5" s="49"/>
      <c r="R5" s="84" t="s">
        <v>281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8"/>
      <c r="B30" s="128"/>
      <c r="C30" s="129" t="str">
        <f>IF(AND(A30="",B30=""),"",A30-B30)</f>
        <v/>
      </c>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U5" activePane="bottomRight" state="frozen"/>
      <selection pane="topRight" activeCell="K1" sqref="K1"/>
      <selection pane="bottomLeft" activeCell="A5" sqref="A5"/>
      <selection pane="bottomRight"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RJ3865</v>
      </c>
      <c r="C5" s="119" t="str">
        <f>IF('Loan Outstanding Report'!$H$5="", "", 'Loan Outstanding Report'!$H$5)</f>
        <v>Taranagar</v>
      </c>
      <c r="D5" s="41" t="s">
        <v>279</v>
      </c>
      <c r="E5" s="65">
        <v>45965</v>
      </c>
      <c r="F5" s="38" t="s">
        <v>277</v>
      </c>
      <c r="G5" s="49" t="s">
        <v>278</v>
      </c>
      <c r="H5" s="49" t="s">
        <v>280</v>
      </c>
      <c r="I5" s="120" t="s">
        <v>258</v>
      </c>
      <c r="J5" s="120" t="s">
        <v>261</v>
      </c>
      <c r="K5" s="120" t="s">
        <v>265</v>
      </c>
      <c r="L5" s="11">
        <v>357527413</v>
      </c>
      <c r="M5" s="65" t="s">
        <v>266</v>
      </c>
      <c r="N5" s="124">
        <v>45000</v>
      </c>
      <c r="O5" s="124">
        <v>720</v>
      </c>
      <c r="P5" s="121" t="s">
        <v>140</v>
      </c>
      <c r="Q5" s="80">
        <v>45873</v>
      </c>
      <c r="R5" s="124">
        <v>24128</v>
      </c>
      <c r="S5" s="124">
        <v>5760</v>
      </c>
      <c r="T5" s="124">
        <v>0</v>
      </c>
      <c r="U5" s="125">
        <f t="shared" ref="U5" si="0">IF(AND(ISBLANK(R5),ISBLANK(S5),ISBLANK(T5)),"",R5-(S5+T5))</f>
        <v>18368</v>
      </c>
      <c r="V5" s="117" t="s">
        <v>204</v>
      </c>
      <c r="W5" s="122" t="s">
        <v>276</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AY5" activePane="bottomRight" state="frozen"/>
      <selection pane="topRight" activeCell="Q1" sqref="Q1"/>
      <selection pane="bottomLeft" activeCell="A5" sqref="A5"/>
      <selection pane="bottomRight" activeCell="AY5" sqref="AY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214599</v>
      </c>
      <c r="J5" s="38" t="s">
        <v>255</v>
      </c>
      <c r="K5" s="84">
        <v>214599</v>
      </c>
      <c r="L5" s="84" t="s">
        <v>256</v>
      </c>
      <c r="M5" s="38" t="s">
        <v>257</v>
      </c>
      <c r="N5" s="84">
        <v>526201</v>
      </c>
      <c r="O5" s="84" t="s">
        <v>258</v>
      </c>
      <c r="P5" s="84">
        <v>877215</v>
      </c>
      <c r="Q5" s="38" t="s">
        <v>259</v>
      </c>
      <c r="R5" s="38" t="s">
        <v>260</v>
      </c>
      <c r="S5" s="84" t="s">
        <v>261</v>
      </c>
      <c r="T5" s="84" t="s">
        <v>261</v>
      </c>
      <c r="U5" s="84" t="s">
        <v>262</v>
      </c>
      <c r="V5" s="84" t="s">
        <v>263</v>
      </c>
      <c r="W5" s="84">
        <v>0</v>
      </c>
      <c r="X5" s="38" t="s">
        <v>264</v>
      </c>
      <c r="Y5" s="84">
        <v>357527413</v>
      </c>
      <c r="Z5" s="38" t="s">
        <v>265</v>
      </c>
      <c r="AA5" s="108" t="s">
        <v>266</v>
      </c>
      <c r="AB5" s="84">
        <v>45000</v>
      </c>
      <c r="AC5" s="108" t="s">
        <v>145</v>
      </c>
      <c r="AD5" s="84">
        <v>75</v>
      </c>
      <c r="AE5" s="84" t="s">
        <v>267</v>
      </c>
      <c r="AF5" s="84" t="s">
        <v>268</v>
      </c>
      <c r="AG5" s="108" t="s">
        <v>269</v>
      </c>
      <c r="AH5" s="84" t="s">
        <v>270</v>
      </c>
      <c r="AI5" s="108" t="s">
        <v>271</v>
      </c>
      <c r="AJ5" s="84">
        <v>720</v>
      </c>
      <c r="AK5" s="84">
        <v>720</v>
      </c>
      <c r="AL5" s="108" t="s">
        <v>272</v>
      </c>
      <c r="AM5" s="84">
        <v>25806.53</v>
      </c>
      <c r="AN5" s="112">
        <v>7313.47</v>
      </c>
      <c r="AO5" s="112">
        <v>33120</v>
      </c>
      <c r="AP5" s="112">
        <v>19193.47</v>
      </c>
      <c r="AQ5" s="112">
        <v>1392.53</v>
      </c>
      <c r="AR5" s="112">
        <v>20586</v>
      </c>
      <c r="AS5" s="112">
        <v>14533.74</v>
      </c>
      <c r="AT5" s="112">
        <v>1306.26</v>
      </c>
      <c r="AU5" s="112">
        <v>15840</v>
      </c>
      <c r="AV5" s="84">
        <v>68</v>
      </c>
      <c r="AW5" s="84" t="s">
        <v>145</v>
      </c>
      <c r="AX5" s="84" t="s">
        <v>145</v>
      </c>
      <c r="AY5" s="108" t="s">
        <v>145</v>
      </c>
      <c r="AZ5" s="84" t="s">
        <v>145</v>
      </c>
      <c r="BA5" s="84" t="s">
        <v>145</v>
      </c>
      <c r="BB5" s="84" t="s">
        <v>273</v>
      </c>
      <c r="BC5" s="84" t="s">
        <v>145</v>
      </c>
      <c r="BD5" s="108" t="s">
        <v>145</v>
      </c>
      <c r="BE5" s="84">
        <v>0</v>
      </c>
      <c r="BF5" s="38" t="s">
        <v>261</v>
      </c>
      <c r="BG5" s="84" t="s">
        <v>274</v>
      </c>
      <c r="BH5" s="114" t="s">
        <v>275</v>
      </c>
      <c r="BI5" s="38" t="s">
        <v>111</v>
      </c>
      <c r="BJ5" s="85">
        <v>45965</v>
      </c>
      <c r="BK5" s="84"/>
      <c r="BL5" s="38"/>
      <c r="BM5" s="115" t="s">
        <v>119</v>
      </c>
      <c r="BN5" s="116" t="s">
        <v>201</v>
      </c>
      <c r="BO5" s="84" t="s">
        <v>245</v>
      </c>
      <c r="BP5" s="84">
        <v>24128</v>
      </c>
      <c r="BQ5" s="117" t="s">
        <v>204</v>
      </c>
      <c r="BR5" s="118" t="s">
        <v>276</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2025-11-04T06:34:42Z</dcterms:modified>
</cp:coreProperties>
</file>