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Jajpur Town-FN25-26-02784\"/>
    </mc:Choice>
  </mc:AlternateContent>
  <xr:revisionPtr revIDLastSave="0" documentId="13_ncr:1_{BCAB1CE7-196D-4166-B560-3F981AD786C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91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<sst xmlns="http://schemas.openxmlformats.org/spreadsheetml/2006/main" count="350" uniqueCount="299">
  <si>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</si>
  <si>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</si>
  <si>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</si>
  <si>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</si>
  <si>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</si>
  <si>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</si>
  <si>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</si>
  <si>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</si>
  <si>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</si>
  <si>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</si>
  <si>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</si>
  <si>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</si>
  <si>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</si>
  <si>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</si>
  <si>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</si>
  <si>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</si>
  <si>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</si>
  <si>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</si>
  <si>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</si>
  <si>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</si>
  <si>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</si>
  <si>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</si>
  <si>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</si>
  <si>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</si>
  <si>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</si>
  <si>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</si>
  <si>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</si>
  <si>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</si>
  <si>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</si>
  <si>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</si>
  <si>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</si>
  <si>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</si>
  <si>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</si>
  <si>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</si>
  <si>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</si>
  <si>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</si>
  <si>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</si>
  <si>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</si>
  <si>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</si>
  <si>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</si>
  <si>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</si>
  <si>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</si>
  <si>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</si>
  <si>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</si>
  <si>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</si>
  <si>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</si>
  <si>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</si>
  <si>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</si>
  <si>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</si>
  <si>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</si>
  <si>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</si>
  <si>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</si>
  <si>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</si>
  <si>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</si>
  <si>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</si>
  <si>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</si>
  <si>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</si>
  <si>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</si>
  <si>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</si>
  <si>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</si>
  <si>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</si>
  <si>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</si>
  <si>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</si>
  <si>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</si>
  <si>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</si>
  <si>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</si>
  <si>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</si>
  <si>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</si>
  <si>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</si>
  <si>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</si>
  <si>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</si>
  <si>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</si>
  <si>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</si>
  <si>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</si>
  <si>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</si>
  <si>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</si>
  <si>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</si>
  <si>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</si>
  <si>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</si>
  <si>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</si>
  <si>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</si>
  <si>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</si>
  <si>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</si>
  <si>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</si>
  <si>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</si>
  <si>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</si>
  <si>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</si>
  <si>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</si>
  <si>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</si>
  <si>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</si>
  <si>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</si>
  <si>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</si>
  <si>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</si>
  <si>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</si>
  <si>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</si>
  <si>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</si>
  <si>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</si>
  <si>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</si>
  <si>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</si>
  <si>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</si>
  <si>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</si>
  <si>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</si>
  <si>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</si>
  <si>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</si>
  <si>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</si>
  <si>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</si>
  <si>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</si>
  <si>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</si>
  <si>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</si>
  <si>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</si>
  <si>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</si>
  <si>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</si>
  <si>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</si>
  <si>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</si>
  <si>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</si>
  <si>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</si>
  <si>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</si>
  <si>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</si>
  <si>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</si>
  <si>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</si>
  <si>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</si>
  <si>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</si>
  <si>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</si>
  <si>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</si>
  <si>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</si>
  <si>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</si>
  <si>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</si>
  <si>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</si>
  <si>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</si>
  <si>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</si>
  <si>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</si>
  <si>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</si>
  <si>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</si>
  <si>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</si>
  <si>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</si>
  <si>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</si>
  <si>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</si>
  <si>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</si>
  <si>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</si>
  <si>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</si>
  <si>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</si>
  <si>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</si>
  <si>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</si>
  <si>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</si>
  <si>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</si>
  <si>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</si>
  <si>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</si>
  <si>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</si>
  <si>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</si>
  <si>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</si>
  <si>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</si>
  <si>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</si>
  <si>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</si>
  <si>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</si>
  <si>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</si>
  <si>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</si>
  <si>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</si>
  <si>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</si>
  <si>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</si>
  <si>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</si>
  <si>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</si>
  <si>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</si>
  <si>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</si>
  <si>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</si>
  <si>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</si>
  <si>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</si>
  <si>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</si>
  <si>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</si>
  <si>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</si>
  <si>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</si>
  <si>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</si>
  <si>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</si>
  <si>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</si>
  <si>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</si>
  <si>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</si>
  <si>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</si>
  <si>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</si>
  <si>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</si>
  <si>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</si>
  <si>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</si>
  <si>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</si>
  <si>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</si>
  <si>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</si>
  <si>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</si>
  <si>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</si>
  <si>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</si>
  <si>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</si>
  <si>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</si>
  <si>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</si>
  <si>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</si>
  <si>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</si>
  <si>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</si>
  <si>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</si>
  <si>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</si>
  <si>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</si>
  <si>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</si>
  <si>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</si>
  <si>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</si>
  <si>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</si>
  <si>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</si>
  <si>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</si>
  <si>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</si>
  <si>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</si>
  <si>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</si>
  <si>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</si>
  <si>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</si>
  <si>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</si>
  <si>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</si>
  <si>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</si>
  <si>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</si>
  <si>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</si>
  <si>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</si>
  <si>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</si>
  <si>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</si>
  <si>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</si>
  <si>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</si>
  <si>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</si>
  <si>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</si>
  <si>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</si>
  <si>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</si>
  <si>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</si>
  <si>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</si>
  <si>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</si>
  <si>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</si>
  <si>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</si>
  <si>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</si>
  <si>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</si>
  <si>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</si>
  <si>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</si>
  <si>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</si>
  <si>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</si>
  <si>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</si>
  <si>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</si>
  <si>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</si>
  <si>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</si>
  <si>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</si>
  <si>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</si>
  <si>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</si>
  <si>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</si>
  <si>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</si>
  <si>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</si>
  <si>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</si>
  <si>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</si>
  <si>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</si>
  <si>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</si>
  <si>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</si>
  <si>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</si>
  <si>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</si>
  <si>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</si>
  <si>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</si>
  <si>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Sanjaya Kumar Sahoo/SF0070624</t>
  </si>
  <si>
    <t>East</t>
  </si>
  <si>
    <t>Bhadrak</t>
  </si>
  <si>
    <t>Jajpur Town</t>
  </si>
  <si>
    <t>ORGL1008</t>
  </si>
  <si>
    <t>Sanabazar</t>
  </si>
  <si>
    <t>SF0092063</t>
  </si>
  <si>
    <t>Rasmirani Rout</t>
  </si>
  <si>
    <t>124</t>
  </si>
  <si>
    <t>Maa Tarini</t>
  </si>
  <si>
    <t>Chetana</t>
  </si>
  <si>
    <t>SSF3574901</t>
  </si>
  <si>
    <t>ST</t>
  </si>
  <si>
    <t>HINDU</t>
  </si>
  <si>
    <t>Agriculture &amp; Farming</t>
  </si>
  <si>
    <t>RANJU JENA</t>
  </si>
  <si>
    <t>17-Mar-2023</t>
  </si>
  <si>
    <t>01</t>
  </si>
  <si>
    <t>1</t>
  </si>
  <si>
    <t>2.64 Yrs</t>
  </si>
  <si>
    <t>17 Mar 2023</t>
  </si>
  <si>
    <t>&gt; 2 to 4 Years</t>
  </si>
  <si>
    <t>05-May-2023</t>
  </si>
  <si>
    <t>05-Aug-2024</t>
  </si>
  <si>
    <t>Open</t>
  </si>
  <si>
    <t/>
  </si>
  <si>
    <t>31-Mar-2025</t>
  </si>
  <si>
    <t>7096521511</t>
  </si>
  <si>
    <t>Amarendra Malik/SF0059488</t>
  </si>
  <si>
    <t>FN25-26-02784</t>
  </si>
  <si>
    <t>Sudhansu Bhusan Barik</t>
  </si>
  <si>
    <t>SF0057959</t>
  </si>
  <si>
    <t>Anil Kumar Behera</t>
  </si>
  <si>
    <t>SF0063616</t>
  </si>
  <si>
    <t>BQM</t>
  </si>
  <si>
    <t>Mukesh Kumar Behera</t>
  </si>
  <si>
    <t>SF0087224</t>
  </si>
  <si>
    <t>Credit Assistant</t>
  </si>
  <si>
    <t>No Action Taken</t>
  </si>
  <si>
    <t>IA</t>
  </si>
  <si>
    <t>Biranchi Narayan Swain/SF0003954</t>
  </si>
  <si>
    <t>Krushna Chandra Sahoo/SF0083225</t>
  </si>
  <si>
    <t>Alok Kumar Maharana/SF0083414</t>
  </si>
  <si>
    <t>Terminated</t>
  </si>
  <si>
    <t>Completed-Report Submitted</t>
  </si>
  <si>
    <t>Loan Officer</t>
  </si>
  <si>
    <t>351017367</t>
  </si>
  <si>
    <t>1. As per Borrower Statement, She has taken loan amount Rs.36,733/-on dt-17.03.2023 and paid One EMI Rs.2000/- in May'23 and paid amount Rs.35,000/- for preclose purpose in May'23 to LO/Sudhansu Bhusan Barik/SF0057959 but LO Sudhansu Bhusan Barik posted Rs.29,750/- (EMI-2000*14 nos from Jun'23 to Aug'24 and Rs.1750/- in Mar'24) &amp; rest Amt.5250/- not posted in FIMO.
2. 06nos of EMI (Jun'23 to Nov'23) posted through LO/Sudhansu Bhusan Barik/SF0057959 EMP ID.
3. 09nos of EMI (Dec'23 to Aug'24) posted through LO/Biswajit  Das/SF0077843 ID and as per concern LO/Biswajit  Das/SF0077843's written statement LO/Sudhansu Bhusan Barik/SF0057959 paid EMI to LO/Biswajit  Das/SF0077843 per month.</t>
  </si>
  <si>
    <t>Post verification we identified a cash misappropriation of Rs.35,000/- and Rs.29.750/- recovered &amp; Net fraud is Rs.5250/-.
1. As per Borrower Statement, She has taken loan amount Rs.36,733/-on dt-17.03.2023 and paid One EMI Rs.2000/- in May'23 and paid amount Rs.35,000/- for preclose purpose in May'23 to LO/Sudhansu Bhusan Barik/SF0057959 but LO Sudhansu Bhusan Barik posted Rs.29,750/- (EMI-2000*14 nos from Jun'23 to Aug'24 and Rs.1750/- in Mar'24) &amp; rest Amt.5250/- not posted in FIMO.
2. 06nos of EMI (Jun'23 to Nov'23) posted through LO/Sudhansu Bhusan Barik/SF0057959 EMP ID.
3. 09nos of EMI (Dec'23 to Aug'24) posted through LO/Biswajit  Das/SF0077843 ID and as per concern LO/Biswajit  Das/SF0077843's written statement LO/Sudhansu Bhusan Barik/SF0057959 paid EMI to LO/Biswajit  Das/SF0077843 per month.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</si>
</sst>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ORGL1008</v>
      </c>
      <c r="D5" s="63" t="str">
        <f>IF('Physical Cash at Safe'!D28="Yes", 'Physical Cash at Safe'!B4, 'Borrower Wise Details'!C5)</f>
        <v>Jajpur Town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45959</v>
      </c>
      <c r="H5" s="107" t="s">
        <v>289</v>
      </c>
      <c r="I5" s="61">
        <v>45965</v>
      </c>
      <c r="J5" s="74" t="str">
        <f>IF('Physical Cash at Safe'!D28="Yes",'Physical Cash at Safe'!E28,IF('Borrower Wise Details'!D5&lt;&gt;"",'Borrower Wise Details'!D5,""))</f>
        <v>FN25-26-02784</v>
      </c>
      <c r="K5" s="81">
        <v>1</v>
      </c>
      <c r="L5" s="82">
        <v>35000</v>
      </c>
      <c r="M5" s="82">
        <v>29750</v>
      </c>
      <c r="N5" s="82" t="s">
        <v>290</v>
      </c>
      <c r="O5" s="82" t="s">
        <v>291</v>
      </c>
      <c r="P5" s="82" t="s">
        <v>292</v>
      </c>
      <c r="Q5" s="82" t="s">
        <v>250</v>
      </c>
      <c r="R5" s="75" t="str">
        <f>IF('Physical Cash at Safe'!$D$28="Yes", 'Physical Cash at Safe'!$A$28, IF('Borrower Wise Details'!F5&lt;&gt;"", 'Borrower Wise Details'!F5, ""))</f>
        <v>Sudhansu Bhusan Barik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SF0057959</v>
      </c>
      <c r="U5" s="77" t="s">
        <v>293</v>
      </c>
      <c r="V5" s="61">
        <v>45846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294</v>
      </c>
      <c r="Z5" s="61">
        <v>45959</v>
      </c>
      <c r="AA5" s="61">
        <v>45965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29750</v>
      </c>
      <c r="AE5" s="126">
        <f>IF(AND(AC5="", AD5=""), "", IF(AD5="", AC5, AC5 - IF(ISNUMBER(AD5), AD5, 0)))</f>
        <v>5250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45966</v>
      </c>
      <c r="AH5" s="70" t="s">
        <v>298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ORGL1008</v>
      </c>
      <c r="C5" s="50" t="str">
        <f>IF('Fraud Investigation Report'!D5="", "", 'Fraud Investigation Report'!D5)</f>
        <v>Jajpur Town</v>
      </c>
      <c r="D5" s="68" t="str">
        <f>IF(OR('Fraud Investigation Report'!R5="", 'Fraud Investigation Report'!R5=0), "", 'Fraud Investigation Report'!R5)</f>
        <v>Sudhansu Bhusan Barik</v>
      </c>
      <c r="E5" s="68" t="str">
        <f>IF(OR('Fraud Investigation Report'!T5="", 'Fraud Investigation Report'!T5=0), "", 'Fraud Investigation Report'!T5)</f>
        <v>SF0057959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35000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35000</v>
      </c>
      <c r="O5" s="69">
        <f>IF('Fraud Investigation Report'!AD5="", "", 'Fraud Investigation Report'!AD5)</f>
        <v>29750</v>
      </c>
      <c r="P5" s="126">
        <f>IF(AND(N5="", O5=""), "", IF(O5="", N5, N5 - IF(ISNUMBER(O5), O5, 0)))</f>
        <v>5250</v>
      </c>
      <c r="Q5" s="49"/>
      <c r="R5" s="84" t="s">
        <v>288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254</v>
      </c>
      <c r="B4" s="41" t="s">
        <v>253</v>
      </c>
      <c r="C4" s="41" t="s">
        <v>253</v>
      </c>
      <c r="D4" s="41" t="s">
        <v>252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45959</v>
      </c>
      <c r="C6" s="18">
        <v>45958</v>
      </c>
      <c r="D6" s="18">
        <v>45959</v>
      </c>
      <c r="E6" s="19">
        <v>0.3125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11</v>
      </c>
      <c r="E11" s="23">
        <f t="shared" ref="E11:E17" si="0">D11*A11</f>
        <v>5500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5699</v>
      </c>
      <c r="C18" s="23">
        <f>B18</f>
        <v>5699</v>
      </c>
      <c r="D18" s="27">
        <v>39</v>
      </c>
      <c r="E18" s="28">
        <f>D18</f>
        <v>39</v>
      </c>
    </row>
    <row r="19" spans="1:5" ht="14.4" x14ac:dyDescent="0.3">
      <c r="A19" s="29"/>
      <c r="B19" s="30" t="s">
        <v>76</v>
      </c>
      <c r="C19" s="31">
        <f>SUM(C10:C18)</f>
        <v>5699</v>
      </c>
      <c r="D19" s="30" t="s">
        <v>76</v>
      </c>
      <c r="E19" s="31">
        <f>SUM(E10:E18)</f>
        <v>5699</v>
      </c>
    </row>
    <row r="20" spans="1:5" ht="30" customHeight="1" x14ac:dyDescent="0.3">
      <c r="A20" s="145" t="s">
        <v>97</v>
      </c>
      <c r="B20" s="146"/>
      <c r="C20" s="32">
        <v>5699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55" t="s">
        <v>249</v>
      </c>
      <c r="E32" s="156"/>
    </row>
    <row r="33" spans="1:5" ht="18" customHeight="1" x14ac:dyDescent="0.3">
      <c r="A33" s="37" t="s">
        <v>83</v>
      </c>
      <c r="B33" s="106">
        <v>263</v>
      </c>
      <c r="C33" s="39" t="s">
        <v>84</v>
      </c>
      <c r="D33" s="149">
        <v>233</v>
      </c>
      <c r="E33" s="150"/>
    </row>
    <row r="34" spans="1:5" ht="27.6" x14ac:dyDescent="0.3">
      <c r="A34" s="39" t="s">
        <v>220</v>
      </c>
      <c r="B34" s="38" t="s">
        <v>282</v>
      </c>
      <c r="C34" s="39" t="s">
        <v>221</v>
      </c>
      <c r="D34" s="151" t="s">
        <v>285</v>
      </c>
      <c r="E34" s="152"/>
    </row>
    <row r="35" spans="1:5" ht="27.6" x14ac:dyDescent="0.3">
      <c r="A35" s="39" t="s">
        <v>222</v>
      </c>
      <c r="B35" s="38" t="s">
        <v>283</v>
      </c>
      <c r="C35" s="39" t="s">
        <v>224</v>
      </c>
      <c r="D35" s="151" t="s">
        <v>286</v>
      </c>
      <c r="E35" s="152"/>
    </row>
    <row r="36" spans="1:5" ht="25.5" customHeight="1" x14ac:dyDescent="0.3">
      <c r="A36" s="39" t="s">
        <v>223</v>
      </c>
      <c r="B36" s="38" t="s">
        <v>284</v>
      </c>
      <c r="C36" s="39" t="s">
        <v>225</v>
      </c>
      <c r="D36" s="153" t="s">
        <v>287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ORGL1008</v>
      </c>
      <c r="C5" s="119" t="str">
        <f>IF('Loan Outstanding Report'!$H$5="", "", 'Loan Outstanding Report'!$H$5)</f>
        <v>Jajpur Town</v>
      </c>
      <c r="D5" s="41" t="s">
        <v>279</v>
      </c>
      <c r="E5" s="65">
        <v>45959</v>
      </c>
      <c r="F5" s="38" t="s">
        <v>280</v>
      </c>
      <c r="G5" s="49" t="s">
        <v>281</v>
      </c>
      <c r="H5" s="49" t="s">
        <v>295</v>
      </c>
      <c r="I5" s="120" t="s">
        <v>258</v>
      </c>
      <c r="J5" s="120" t="s">
        <v>261</v>
      </c>
      <c r="K5" s="120" t="s">
        <v>265</v>
      </c>
      <c r="L5" s="11" t="s">
        <v>296</v>
      </c>
      <c r="M5" s="65" t="s">
        <v>266</v>
      </c>
      <c r="N5" s="124">
        <v>36733</v>
      </c>
      <c r="O5" s="124">
        <v>2000</v>
      </c>
      <c r="P5" s="121" t="s">
        <v>140</v>
      </c>
      <c r="Q5" s="80">
        <v>45076</v>
      </c>
      <c r="R5" s="124">
        <v>35000</v>
      </c>
      <c r="S5" s="124">
        <v>29750</v>
      </c>
      <c r="T5" s="124">
        <v>0</v>
      </c>
      <c r="U5" s="125">
        <f t="shared" ref="U5" si="0">IF(AND(ISBLANK(R5),ISBLANK(S5),ISBLANK(T5)),"",R5-(S5+T5))</f>
        <v>5250</v>
      </c>
      <c r="V5" s="117" t="s">
        <v>204</v>
      </c>
      <c r="W5" s="122" t="s">
        <v>297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247</v>
      </c>
      <c r="D5" s="38" t="s">
        <v>252</v>
      </c>
      <c r="E5" s="38" t="s">
        <v>252</v>
      </c>
      <c r="F5" s="38" t="s">
        <v>253</v>
      </c>
      <c r="G5" s="84" t="s">
        <v>254</v>
      </c>
      <c r="H5" s="38" t="s">
        <v>253</v>
      </c>
      <c r="I5" s="84">
        <v>65336</v>
      </c>
      <c r="J5" s="38" t="s">
        <v>255</v>
      </c>
      <c r="K5" s="84">
        <v>65336</v>
      </c>
      <c r="L5" s="84" t="s">
        <v>256</v>
      </c>
      <c r="M5" s="38" t="s">
        <v>257</v>
      </c>
      <c r="N5" s="84">
        <v>104784</v>
      </c>
      <c r="O5" s="84" t="s">
        <v>258</v>
      </c>
      <c r="P5" s="84">
        <v>144057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351017367</v>
      </c>
      <c r="Z5" s="38" t="s">
        <v>265</v>
      </c>
      <c r="AA5" s="108" t="s">
        <v>266</v>
      </c>
      <c r="AB5" s="84">
        <v>36733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1747</v>
      </c>
      <c r="AK5" s="84">
        <v>2000</v>
      </c>
      <c r="AL5" s="108" t="s">
        <v>273</v>
      </c>
      <c r="AM5" s="84">
        <v>22138.29</v>
      </c>
      <c r="AN5" s="112">
        <v>9611.7099999999991</v>
      </c>
      <c r="AO5" s="112">
        <v>31750</v>
      </c>
      <c r="AP5" s="112">
        <v>14594.71</v>
      </c>
      <c r="AQ5" s="112">
        <v>1402.29</v>
      </c>
      <c r="AR5" s="112">
        <v>15997</v>
      </c>
      <c r="AS5" s="112">
        <v>14594.71</v>
      </c>
      <c r="AT5" s="112">
        <v>1402.29</v>
      </c>
      <c r="AU5" s="112">
        <v>15997</v>
      </c>
      <c r="AV5" s="84">
        <v>32</v>
      </c>
      <c r="AW5" s="84"/>
      <c r="AX5" s="84"/>
      <c r="AY5" s="108"/>
      <c r="AZ5" s="84"/>
      <c r="BA5" s="84"/>
      <c r="BB5" s="84" t="s">
        <v>274</v>
      </c>
      <c r="BC5" s="84" t="s">
        <v>275</v>
      </c>
      <c r="BD5" s="108" t="s">
        <v>276</v>
      </c>
      <c r="BE5" s="84">
        <v>36733</v>
      </c>
      <c r="BF5" s="38" t="s">
        <v>261</v>
      </c>
      <c r="BG5" s="84" t="s">
        <v>277</v>
      </c>
      <c r="BH5" s="114" t="s">
        <v>278</v>
      </c>
      <c r="BI5" s="38" t="s">
        <v>110</v>
      </c>
      <c r="BJ5" s="85">
        <v>45959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35000</v>
      </c>
      <c r="BQ5" s="117" t="s">
        <v>204</v>
      </c>
      <c r="BR5" s="130" t="s">
        <v>297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2025-11-05T11:07:28Z</dcterms:modified>
</cp:coreProperties>
</file>