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endrapara-FN25-26-02795\"/>
    </mc:Choice>
  </mc:AlternateContent>
  <xr:revisionPtr revIDLastSave="0" documentId="13_ncr:1_{8B01F9B0-DC3D-44CB-A54F-F4053706863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<sst xmlns="http://schemas.openxmlformats.org/spreadsheetml/2006/main" count="542" uniqueCount="346">
  <si>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</si>
  <si>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</si>
  <si>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</si>
  <si>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</si>
  <si>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</si>
  <si>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</si>
  <si>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</si>
  <si>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</si>
  <si>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</si>
  <si>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</si>
  <si>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</si>
  <si>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</si>
  <si>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</si>
  <si>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</si>
  <si>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</si>
  <si>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</si>
  <si>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</si>
  <si>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</si>
  <si>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</si>
  <si>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</si>
  <si>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</si>
  <si>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</si>
  <si>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</si>
  <si>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</si>
  <si>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</si>
  <si>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</si>
  <si>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</si>
  <si>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</si>
  <si>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</si>
  <si>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</si>
  <si>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</si>
  <si>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</si>
  <si>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</si>
  <si>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</si>
  <si>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</si>
  <si>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</si>
  <si>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</si>
  <si>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</si>
  <si>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</si>
  <si>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</si>
  <si>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</si>
  <si>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</si>
  <si>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</si>
  <si>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</si>
  <si>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</si>
  <si>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</si>
  <si>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</si>
  <si>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</si>
  <si>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</si>
  <si>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</si>
  <si>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</si>
  <si>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</si>
  <si>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</si>
  <si>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</si>
  <si>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</si>
  <si>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</si>
  <si>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</si>
  <si>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</si>
  <si>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</si>
  <si>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</si>
  <si>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</si>
  <si>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</si>
  <si>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</si>
  <si>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</si>
  <si>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</si>
  <si>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</si>
  <si>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</si>
  <si>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</si>
  <si>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</si>
  <si>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</si>
  <si>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</si>
  <si>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</si>
  <si>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</si>
  <si>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</si>
  <si>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</si>
  <si>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</si>
  <si>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</si>
  <si>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</si>
  <si>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</si>
  <si>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</si>
  <si>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</si>
  <si>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</si>
  <si>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</si>
  <si>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</si>
  <si>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</si>
  <si>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</si>
  <si>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</si>
  <si>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</si>
  <si>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</si>
  <si>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</si>
  <si>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</si>
  <si>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</si>
  <si>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</si>
  <si>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</si>
  <si>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</si>
  <si>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</si>
  <si>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</si>
  <si>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</si>
  <si>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</si>
  <si>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</si>
  <si>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</si>
  <si>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</si>
  <si>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</si>
  <si>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</si>
  <si>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</si>
  <si>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</si>
  <si>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</si>
  <si>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</si>
  <si>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</si>
  <si>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</si>
  <si>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</si>
  <si>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</si>
  <si>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</si>
  <si>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</si>
  <si>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</si>
  <si>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</si>
  <si>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</si>
  <si>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</si>
  <si>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</si>
  <si>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</si>
  <si>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</si>
  <si>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</si>
  <si>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</si>
  <si>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</si>
  <si>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</si>
  <si>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</si>
  <si>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</si>
  <si>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</si>
  <si>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</si>
  <si>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</si>
  <si>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</si>
  <si>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</si>
  <si>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</si>
  <si>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</si>
  <si>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</si>
  <si>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</si>
  <si>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</si>
  <si>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</si>
  <si>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</si>
  <si>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</si>
  <si>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</si>
  <si>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</si>
  <si>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</si>
  <si>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</si>
  <si>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</si>
  <si>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</si>
  <si>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</si>
  <si>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</si>
  <si>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</si>
  <si>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</si>
  <si>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</si>
  <si>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</si>
  <si>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</si>
  <si>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</si>
  <si>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</si>
  <si>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</si>
  <si>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</si>
  <si>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</si>
  <si>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</si>
  <si>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</si>
  <si>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</si>
  <si>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</si>
  <si>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</si>
  <si>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</si>
  <si>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</si>
  <si>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</si>
  <si>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</si>
  <si>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</si>
  <si>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</si>
  <si>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</si>
  <si>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</si>
  <si>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</si>
  <si>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</si>
  <si>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</si>
  <si>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</si>
  <si>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</si>
  <si>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</si>
  <si>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</si>
  <si>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</si>
  <si>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</si>
  <si>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</si>
  <si>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</si>
  <si>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</si>
  <si>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</si>
  <si>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</si>
  <si>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</si>
  <si>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</si>
  <si>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</si>
  <si>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</si>
  <si>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</si>
  <si>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</si>
  <si>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</si>
  <si>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</si>
  <si>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</si>
  <si>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</si>
  <si>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</si>
  <si>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</si>
  <si>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</si>
  <si>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</si>
  <si>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</si>
  <si>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</si>
  <si>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</si>
  <si>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</si>
  <si>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</si>
  <si>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</si>
  <si>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</si>
  <si>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</si>
  <si>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</si>
  <si>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</si>
  <si>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</si>
  <si>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</si>
  <si>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</si>
  <si>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</si>
  <si>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</si>
  <si>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</si>
  <si>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</si>
  <si>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</si>
  <si>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</si>
  <si>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</si>
  <si>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</si>
  <si>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</si>
  <si>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</si>
  <si>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</si>
  <si>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</si>
  <si>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</si>
  <si>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</si>
  <si>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</si>
  <si>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</si>
  <si>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</si>
  <si>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</si>
  <si>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</si>
  <si>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</si>
  <si>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</si>
  <si>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</si>
  <si>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</si>
  <si>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</si>
  <si>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</si>
  <si>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</si>
  <si>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</si>
  <si>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</si>
  <si>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</si>
  <si>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</si>
  <si>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</si>
  <si>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</si>
  <si>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</si>
  <si>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</si>
  <si>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</si>
  <si>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</si>
  <si>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</si>
  <si>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</si>
  <si>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Chetana</t>
  </si>
  <si>
    <t>HINDU</t>
  </si>
  <si>
    <t>Open</t>
  </si>
  <si>
    <t>No Action Taken</t>
  </si>
  <si>
    <t>CSS</t>
  </si>
  <si>
    <t>Completed-Report Submitted</t>
  </si>
  <si>
    <t>Cuttack</t>
  </si>
  <si>
    <t>Animal Husbandry &amp; Poultry</t>
  </si>
  <si>
    <t>Soubhagya Samantaray/SF0059895</t>
  </si>
  <si>
    <t>Gobind Prasad Mohanty/SF0009889</t>
  </si>
  <si>
    <t>Jajpur Road</t>
  </si>
  <si>
    <t>Kendrapara</t>
  </si>
  <si>
    <t>OR3110</t>
  </si>
  <si>
    <t>GENERAL</t>
  </si>
  <si>
    <t>4</t>
  </si>
  <si>
    <t>&gt; 6 to 10 Years</t>
  </si>
  <si>
    <t>Branch Manager</t>
  </si>
  <si>
    <t>Situkanta Muduli</t>
  </si>
  <si>
    <t>SF0039051</t>
  </si>
  <si>
    <t>Sangram Pani/SF0028817</t>
  </si>
  <si>
    <t>Sibabrata Sahoo/SF0073509</t>
  </si>
  <si>
    <t>Absconding</t>
  </si>
  <si>
    <t>Jantilo</t>
  </si>
  <si>
    <t>SF0082917</t>
  </si>
  <si>
    <t>Swarupa Nath Sharma</t>
  </si>
  <si>
    <t>578161</t>
  </si>
  <si>
    <t>RAM</t>
  </si>
  <si>
    <t>SID951374769712</t>
  </si>
  <si>
    <t>Agriculture &amp; Farming</t>
  </si>
  <si>
    <t>NIRMALA DAS</t>
  </si>
  <si>
    <t>04-Sep-2023</t>
  </si>
  <si>
    <t>02</t>
  </si>
  <si>
    <t>6.61 Yrs</t>
  </si>
  <si>
    <t>31 Aug 2020</t>
  </si>
  <si>
    <t>02-Nov-2023</t>
  </si>
  <si>
    <t>02-Sep-2025</t>
  </si>
  <si>
    <t>6372275179</t>
  </si>
  <si>
    <t>Oldhi</t>
  </si>
  <si>
    <t>Oldhi C1</t>
  </si>
  <si>
    <t>Oldhi C1 Maa Tarini1</t>
  </si>
  <si>
    <t>SSF2903020</t>
  </si>
  <si>
    <t>OBC</t>
  </si>
  <si>
    <t>Coconut Business</t>
  </si>
  <si>
    <t>RANJITA MALIK</t>
  </si>
  <si>
    <t>14-Oct-2023</t>
  </si>
  <si>
    <t>10</t>
  </si>
  <si>
    <t>2</t>
  </si>
  <si>
    <t>3.04 Yrs</t>
  </si>
  <si>
    <t>22 Oct 2022</t>
  </si>
  <si>
    <t>&gt; 2 to 4 Years</t>
  </si>
  <si>
    <t>10-Nov-2023</t>
  </si>
  <si>
    <t>10-Jul-2025</t>
  </si>
  <si>
    <t>9777269176</t>
  </si>
  <si>
    <t>kacherapadia</t>
  </si>
  <si>
    <t>SF0095006</t>
  </si>
  <si>
    <t>Aradhana Samal</t>
  </si>
  <si>
    <t>Kacheripada C1</t>
  </si>
  <si>
    <t>sulochana C1 G1</t>
  </si>
  <si>
    <t>SSF4880333</t>
  </si>
  <si>
    <t>SUSMITA DAS</t>
  </si>
  <si>
    <t>16-Nov-2023</t>
  </si>
  <si>
    <t>1</t>
  </si>
  <si>
    <t>1.97 Yrs</t>
  </si>
  <si>
    <t>16 Nov 2023</t>
  </si>
  <si>
    <t>&lt;= 2 Years</t>
  </si>
  <si>
    <t>02-Jan-2024</t>
  </si>
  <si>
    <t>02-Oct-2025</t>
  </si>
  <si>
    <t>7684894020</t>
  </si>
  <si>
    <t>Chaoudakulat</t>
  </si>
  <si>
    <t>559004</t>
  </si>
  <si>
    <t>559004 Kaji1</t>
  </si>
  <si>
    <t>SSF2362587</t>
  </si>
  <si>
    <t>AMENA BIBI</t>
  </si>
  <si>
    <t>15-Dec-2023</t>
  </si>
  <si>
    <t>07</t>
  </si>
  <si>
    <t>3.38 Yrs</t>
  </si>
  <si>
    <t>15 Mar 2022</t>
  </si>
  <si>
    <t>07-Jan-2024</t>
  </si>
  <si>
    <t>07-Oct-2025</t>
  </si>
  <si>
    <t>9777513840</t>
  </si>
  <si>
    <t>SSF2911085</t>
  </si>
  <si>
    <t>SUPRAVA NATH</t>
  </si>
  <si>
    <t>04-Jan-2024</t>
  </si>
  <si>
    <t>10-Feb-2024</t>
  </si>
  <si>
    <t>31-Oct-2025</t>
  </si>
  <si>
    <t>7735379799</t>
  </si>
  <si>
    <t>BM/Situkanta Muduli/SF0039051 has collected Rs.37,300/- for preclose purpose on dt-27.12.24 but posted Rs.35,100/-(09nos of EMI-3900/- from Jan'25 to Sep'25)  &amp; rest Amount Rs.2200/- not posted.</t>
  </si>
  <si>
    <t>BM/Situkanta Muduli/SF0039051 has collected Rs.8012/-  (Rs.2780/- on 10.08.25, Rs.2780/- on dt-10.09.25 &amp; Rs.2452/- on dt-10.10.25) but not posted in FIMO.</t>
  </si>
  <si>
    <t>BM/Situkanta Muduli/SF0039051 has collected Rs.9462/- from preclose purpose on dt-02.09.25 but posted Rs.2240/- each on dt-02.09.25 &amp; 02.10.25 &amp; rest Amt. Rs.4982/- not posted in FIMO.</t>
  </si>
  <si>
    <t>BM/Situkanta Muduli/SF0039051 has collected Rs.5900/- for preclose purpose on dt-15.09.25 but posted Rs.2190/- on dt-07.10.25 &amp; rest Amount Rs.3710/- not posted.</t>
  </si>
  <si>
    <t>BM/Situkanta Muduli/SF0039051 has collected Rs.2780/- in Oct'25 (Rs.2000/- on 10.10.25 &amp; Rs.780/- on dt-12.10.25) but not posted in FIMO.</t>
  </si>
  <si>
    <t>Post CSS verification we observed a cash misappropriation of Rs.63,454/-, Rs.41,770/- recovered and net fraud is Rs.21,684/-.</t>
  </si>
  <si>
    <t>FN25-26-02795</t>
  </si>
  <si>
    <t>352819685</t>
  </si>
  <si>
    <t>353700605</t>
  </si>
  <si>
    <t>354145953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</si>
</sst>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OR3110</v>
      </c>
      <c r="D5" s="63" t="str">
        <f>IF('Physical Cash at Safe'!D28="Yes", 'Physical Cash at Safe'!B4, 'Borrower Wise Details'!C5)</f>
        <v>Kendrapara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45965</v>
      </c>
      <c r="H5" s="107" t="s">
        <v>254</v>
      </c>
      <c r="I5" s="61">
        <v>45966</v>
      </c>
      <c r="J5" s="74" t="str">
        <f>IF('Physical Cash at Safe'!D28="Yes",'Physical Cash at Safe'!E28,IF('Borrower Wise Details'!D5&lt;&gt;"",'Borrower Wise Details'!D5,""))</f>
        <v>FN25-26-02795</v>
      </c>
      <c r="K5" s="81">
        <v>5</v>
      </c>
      <c r="L5" s="82">
        <v>63454</v>
      </c>
      <c r="M5" s="82">
        <v>41770</v>
      </c>
      <c r="N5" s="82" t="s">
        <v>269</v>
      </c>
      <c r="O5" s="82" t="s">
        <v>270</v>
      </c>
      <c r="P5" s="82" t="s">
        <v>259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Situkanta Muduli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SF0039051</v>
      </c>
      <c r="U5" s="77" t="s">
        <v>271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255</v>
      </c>
      <c r="Z5" s="61">
        <v>45965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63454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41770</v>
      </c>
      <c r="AE5" s="126">
        <f>IF(AND(AC5="", AD5=""), "", IF(AD5="", AC5, AC5 - IF(ISNUMBER(AD5), AD5, 0)))</f>
        <v>21684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45967</v>
      </c>
      <c r="AH5" s="70" t="s">
        <v>341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OR3110</v>
      </c>
      <c r="C5" s="50" t="str">
        <f>IF('Fraud Investigation Report'!D5="", "", 'Fraud Investigation Report'!D5)</f>
        <v>Kendrapara</v>
      </c>
      <c r="D5" s="68" t="str">
        <f>IF(OR('Fraud Investigation Report'!R5="", 'Fraud Investigation Report'!R5=0), "", 'Fraud Investigation Report'!R5)</f>
        <v>Situkanta Muduli</v>
      </c>
      <c r="E5" s="68" t="str">
        <f>IF(OR('Fraud Investigation Report'!T5="", 'Fraud Investigation Report'!T5=0), "", 'Fraud Investigation Report'!T5)</f>
        <v>SF0039051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10792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52662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63454</v>
      </c>
      <c r="O5" s="69">
        <f>IF('Fraud Investigation Report'!AD5="", "", 'Fraud Investigation Report'!AD5)</f>
        <v>41770</v>
      </c>
      <c r="P5" s="126">
        <f>IF(AND(N5="", O5=""), "", IF(O5="", N5, N5 - IF(ISNUMBER(O5), O5, 0)))</f>
        <v>21684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selection activeCell="C13" sqref="C1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hidden="1" customWidth="1"/>
    <col min="14" max="14" width="15.5546875" style="13" hidden="1" customWidth="1"/>
    <col min="15" max="15" width="17.21875" style="13" hidden="1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41" t="s">
        <v>342</v>
      </c>
      <c r="E5" s="65">
        <v>45965</v>
      </c>
      <c r="F5" s="38" t="s">
        <v>267</v>
      </c>
      <c r="G5" s="49" t="s">
        <v>268</v>
      </c>
      <c r="H5" s="49" t="s">
        <v>266</v>
      </c>
      <c r="I5" s="120" t="s">
        <v>275</v>
      </c>
      <c r="J5" s="120" t="s">
        <v>277</v>
      </c>
      <c r="K5" s="120" t="s">
        <v>279</v>
      </c>
      <c r="L5" s="11" t="s">
        <v>343</v>
      </c>
      <c r="M5" s="65" t="s">
        <v>280</v>
      </c>
      <c r="N5" s="124">
        <v>73000</v>
      </c>
      <c r="O5" s="124">
        <v>3900</v>
      </c>
      <c r="P5" s="121" t="s">
        <v>140</v>
      </c>
      <c r="Q5" s="80">
        <v>45653</v>
      </c>
      <c r="R5" s="124">
        <v>37300</v>
      </c>
      <c r="S5" s="124">
        <v>35100</v>
      </c>
      <c r="T5" s="124">
        <v>0</v>
      </c>
      <c r="U5" s="125">
        <f t="shared" ref="U5" si="0">IF(AND(ISBLANK(R5),ISBLANK(S5),ISBLANK(T5)),"",R5-(S5+T5))</f>
        <v>2200</v>
      </c>
      <c r="V5" s="117" t="s">
        <v>202</v>
      </c>
      <c r="W5" s="122" t="s">
        <v>336</v>
      </c>
    </row>
    <row r="6" spans="1:23" ht="25.05" customHeight="1" x14ac:dyDescent="0.3">
      <c r="A6" s="64">
        <v>2</v>
      </c>
      <c r="B6" s="60" t="str">
        <f>IF(J6&lt;&gt;"", $B$5, "")</f>
        <v>OR3110</v>
      </c>
      <c r="C6" s="119" t="str">
        <f>IF(J6&lt;&gt;"", $C$5, "")</f>
        <v>Kendrapara</v>
      </c>
      <c r="D6" s="41" t="str">
        <f>IF(J6&lt;&gt;"", $D$5, "")</f>
        <v>FN25-26-02795</v>
      </c>
      <c r="E6" s="65">
        <v>45965</v>
      </c>
      <c r="F6" s="38" t="s">
        <v>267</v>
      </c>
      <c r="G6" s="49" t="s">
        <v>268</v>
      </c>
      <c r="H6" s="49" t="s">
        <v>266</v>
      </c>
      <c r="I6" s="120" t="s">
        <v>288</v>
      </c>
      <c r="J6" s="120" t="s">
        <v>290</v>
      </c>
      <c r="K6" s="120" t="s">
        <v>293</v>
      </c>
      <c r="L6" s="11">
        <v>353336195</v>
      </c>
      <c r="M6" s="65" t="s">
        <v>294</v>
      </c>
      <c r="N6" s="124">
        <v>52000</v>
      </c>
      <c r="O6" s="124">
        <v>2780</v>
      </c>
      <c r="P6" s="121" t="s">
        <v>139</v>
      </c>
      <c r="Q6" s="80">
        <v>45879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337</v>
      </c>
    </row>
    <row r="7" spans="1:23" ht="25.05" customHeight="1" x14ac:dyDescent="0.3">
      <c r="A7" s="64">
        <v>3</v>
      </c>
      <c r="B7" s="60" t="str">
        <f t="shared" ref="B7:B70" si="2">IF(J7&lt;&gt;"", $B$5, "")</f>
        <v>OR3110</v>
      </c>
      <c r="C7" s="119" t="str">
        <f t="shared" ref="C7:C70" si="3">IF(J7&lt;&gt;"", $C$5, "")</f>
        <v>Kendrapara</v>
      </c>
      <c r="D7" s="41" t="str">
        <f t="shared" ref="D7:D70" si="4">IF(J7&lt;&gt;"", $D$5, "")</f>
        <v>FN25-26-02795</v>
      </c>
      <c r="E7" s="65">
        <v>45965</v>
      </c>
      <c r="F7" s="38" t="s">
        <v>267</v>
      </c>
      <c r="G7" s="49" t="s">
        <v>268</v>
      </c>
      <c r="H7" s="49" t="s">
        <v>266</v>
      </c>
      <c r="I7" s="120" t="s">
        <v>288</v>
      </c>
      <c r="J7" s="120" t="s">
        <v>290</v>
      </c>
      <c r="K7" s="120" t="s">
        <v>293</v>
      </c>
      <c r="L7" s="11">
        <v>353336195</v>
      </c>
      <c r="M7" s="65" t="s">
        <v>310</v>
      </c>
      <c r="N7" s="124">
        <v>42000</v>
      </c>
      <c r="O7" s="124">
        <v>2240</v>
      </c>
      <c r="P7" s="121" t="s">
        <v>139</v>
      </c>
      <c r="Q7" s="80">
        <v>45910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337</v>
      </c>
    </row>
    <row r="8" spans="1:23" ht="25.05" customHeight="1" x14ac:dyDescent="0.3">
      <c r="A8" s="64">
        <v>4</v>
      </c>
      <c r="B8" s="60" t="str">
        <f t="shared" si="2"/>
        <v>OR3110</v>
      </c>
      <c r="C8" s="119" t="str">
        <f t="shared" si="3"/>
        <v>Kendrapara</v>
      </c>
      <c r="D8" s="41" t="str">
        <f t="shared" si="4"/>
        <v>FN25-26-02795</v>
      </c>
      <c r="E8" s="65">
        <v>45965</v>
      </c>
      <c r="F8" s="38" t="str">
        <f t="shared" ref="F8:F70" si="5">IF(J8&lt;&gt;"", $F$5, "")</f>
        <v>Situkanta Muduli</v>
      </c>
      <c r="G8" s="49" t="str">
        <f t="shared" ref="G8:G70" si="6">IF(J8&lt;&gt;"", $G$5, "")</f>
        <v>SF0039051</v>
      </c>
      <c r="H8" s="49" t="str">
        <f t="shared" ref="H8:H70" si="7">IF(J8&lt;&gt;"", $H$5, "")</f>
        <v>Branch Manager</v>
      </c>
      <c r="I8" s="120" t="s">
        <v>288</v>
      </c>
      <c r="J8" s="120" t="s">
        <v>290</v>
      </c>
      <c r="K8" s="120" t="s">
        <v>293</v>
      </c>
      <c r="L8" s="11">
        <v>353336195</v>
      </c>
      <c r="M8" s="65" t="s">
        <v>323</v>
      </c>
      <c r="N8" s="124">
        <v>41000</v>
      </c>
      <c r="O8" s="124">
        <v>2190</v>
      </c>
      <c r="P8" s="121" t="s">
        <v>139</v>
      </c>
      <c r="Q8" s="80">
        <v>45940</v>
      </c>
      <c r="R8" s="124">
        <v>2452</v>
      </c>
      <c r="S8" s="124">
        <v>0</v>
      </c>
      <c r="T8" s="124">
        <v>0</v>
      </c>
      <c r="U8" s="125">
        <f t="shared" si="1"/>
        <v>2452</v>
      </c>
      <c r="V8" s="117" t="s">
        <v>201</v>
      </c>
      <c r="W8" s="122" t="s">
        <v>337</v>
      </c>
    </row>
    <row r="9" spans="1:23" ht="25.05" customHeight="1" x14ac:dyDescent="0.3">
      <c r="A9" s="64">
        <v>5</v>
      </c>
      <c r="B9" s="60" t="str">
        <f t="shared" si="2"/>
        <v>OR3110</v>
      </c>
      <c r="C9" s="119" t="str">
        <f t="shared" si="3"/>
        <v>Kendrapara</v>
      </c>
      <c r="D9" s="41" t="str">
        <f t="shared" si="4"/>
        <v>FN25-26-02795</v>
      </c>
      <c r="E9" s="65">
        <v>45965</v>
      </c>
      <c r="F9" s="38" t="str">
        <f t="shared" si="5"/>
        <v>Situkanta Muduli</v>
      </c>
      <c r="G9" s="49" t="str">
        <f t="shared" si="6"/>
        <v>SF0039051</v>
      </c>
      <c r="H9" s="49" t="str">
        <f t="shared" si="7"/>
        <v>Branch Manager</v>
      </c>
      <c r="I9" s="120" t="s">
        <v>306</v>
      </c>
      <c r="J9" s="120" t="s">
        <v>308</v>
      </c>
      <c r="K9" s="120" t="s">
        <v>309</v>
      </c>
      <c r="L9" s="11" t="s">
        <v>344</v>
      </c>
      <c r="M9" s="65" t="s">
        <v>310</v>
      </c>
      <c r="N9" s="124">
        <v>42000</v>
      </c>
      <c r="O9" s="124">
        <v>2240</v>
      </c>
      <c r="P9" s="121" t="s">
        <v>140</v>
      </c>
      <c r="Q9" s="80">
        <v>45902</v>
      </c>
      <c r="R9" s="124">
        <v>9462</v>
      </c>
      <c r="S9" s="124">
        <v>4480</v>
      </c>
      <c r="T9" s="124">
        <v>0</v>
      </c>
      <c r="U9" s="125">
        <f t="shared" si="1"/>
        <v>4982</v>
      </c>
      <c r="V9" s="117" t="s">
        <v>201</v>
      </c>
      <c r="W9" s="122" t="s">
        <v>338</v>
      </c>
    </row>
    <row r="10" spans="1:23" ht="25.05" customHeight="1" x14ac:dyDescent="0.3">
      <c r="A10" s="64">
        <v>6</v>
      </c>
      <c r="B10" s="60" t="str">
        <f t="shared" si="2"/>
        <v>OR3110</v>
      </c>
      <c r="C10" s="119" t="str">
        <f t="shared" si="3"/>
        <v>Kendrapara</v>
      </c>
      <c r="D10" s="41" t="str">
        <f t="shared" si="4"/>
        <v>FN25-26-02795</v>
      </c>
      <c r="E10" s="65">
        <v>45965</v>
      </c>
      <c r="F10" s="38" t="str">
        <f t="shared" si="5"/>
        <v>Situkanta Muduli</v>
      </c>
      <c r="G10" s="49" t="str">
        <f t="shared" si="6"/>
        <v>SF0039051</v>
      </c>
      <c r="H10" s="49" t="str">
        <f t="shared" si="7"/>
        <v>Branch Manager</v>
      </c>
      <c r="I10" s="120" t="s">
        <v>319</v>
      </c>
      <c r="J10" s="120" t="s">
        <v>321</v>
      </c>
      <c r="K10" s="120" t="s">
        <v>322</v>
      </c>
      <c r="L10" s="11" t="s">
        <v>345</v>
      </c>
      <c r="M10" s="65" t="s">
        <v>323</v>
      </c>
      <c r="N10" s="124">
        <v>41000</v>
      </c>
      <c r="O10" s="124">
        <v>2190</v>
      </c>
      <c r="P10" s="121" t="s">
        <v>140</v>
      </c>
      <c r="Q10" s="80">
        <v>45915</v>
      </c>
      <c r="R10" s="124">
        <v>5900</v>
      </c>
      <c r="S10" s="124">
        <v>2190</v>
      </c>
      <c r="T10" s="124">
        <v>0</v>
      </c>
      <c r="U10" s="125">
        <f t="shared" si="1"/>
        <v>3710</v>
      </c>
      <c r="V10" s="117" t="s">
        <v>202</v>
      </c>
      <c r="W10" s="122" t="s">
        <v>339</v>
      </c>
    </row>
    <row r="11" spans="1:23" ht="25.05" customHeight="1" x14ac:dyDescent="0.3">
      <c r="A11" s="64">
        <v>7</v>
      </c>
      <c r="B11" s="60" t="str">
        <f t="shared" si="2"/>
        <v>OR3110</v>
      </c>
      <c r="C11" s="119" t="str">
        <f t="shared" si="3"/>
        <v>Kendrapara</v>
      </c>
      <c r="D11" s="41" t="str">
        <f t="shared" si="4"/>
        <v>FN25-26-02795</v>
      </c>
      <c r="E11" s="65">
        <v>45965</v>
      </c>
      <c r="F11" s="38" t="str">
        <f t="shared" si="5"/>
        <v>Situkanta Muduli</v>
      </c>
      <c r="G11" s="49" t="str">
        <f t="shared" si="6"/>
        <v>SF0039051</v>
      </c>
      <c r="H11" s="49" t="str">
        <f t="shared" si="7"/>
        <v>Branch Manager</v>
      </c>
      <c r="I11" s="120" t="s">
        <v>288</v>
      </c>
      <c r="J11" s="120" t="s">
        <v>330</v>
      </c>
      <c r="K11" s="120" t="s">
        <v>331</v>
      </c>
      <c r="L11" s="11">
        <v>354446063</v>
      </c>
      <c r="M11" s="65" t="s">
        <v>332</v>
      </c>
      <c r="N11" s="124">
        <v>52000</v>
      </c>
      <c r="O11" s="124">
        <v>2780</v>
      </c>
      <c r="P11" s="121" t="s">
        <v>139</v>
      </c>
      <c r="Q11" s="80">
        <v>45940</v>
      </c>
      <c r="R11" s="124">
        <v>2000</v>
      </c>
      <c r="S11" s="124">
        <v>0</v>
      </c>
      <c r="T11" s="124">
        <v>0</v>
      </c>
      <c r="U11" s="125">
        <f t="shared" si="1"/>
        <v>2000</v>
      </c>
      <c r="V11" s="117" t="s">
        <v>202</v>
      </c>
      <c r="W11" s="122" t="s">
        <v>340</v>
      </c>
    </row>
    <row r="12" spans="1:23" ht="25.05" customHeight="1" x14ac:dyDescent="0.3">
      <c r="A12" s="64">
        <v>8</v>
      </c>
      <c r="B12" s="60" t="str">
        <f t="shared" si="2"/>
        <v>OR3110</v>
      </c>
      <c r="C12" s="119" t="str">
        <f t="shared" si="3"/>
        <v>Kendrapara</v>
      </c>
      <c r="D12" s="41" t="str">
        <f t="shared" si="4"/>
        <v>FN25-26-02795</v>
      </c>
      <c r="E12" s="65">
        <v>45965</v>
      </c>
      <c r="F12" s="38" t="str">
        <f t="shared" si="5"/>
        <v>Situkanta Muduli</v>
      </c>
      <c r="G12" s="49" t="str">
        <f t="shared" si="6"/>
        <v>SF0039051</v>
      </c>
      <c r="H12" s="49" t="str">
        <f t="shared" si="7"/>
        <v>Branch Manager</v>
      </c>
      <c r="I12" s="120" t="s">
        <v>288</v>
      </c>
      <c r="J12" s="120" t="s">
        <v>330</v>
      </c>
      <c r="K12" s="120" t="s">
        <v>331</v>
      </c>
      <c r="L12" s="11">
        <v>354446063</v>
      </c>
      <c r="M12" s="65"/>
      <c r="N12" s="124"/>
      <c r="O12" s="124"/>
      <c r="P12" s="121" t="s">
        <v>139</v>
      </c>
      <c r="Q12" s="80">
        <v>45942</v>
      </c>
      <c r="R12" s="124">
        <v>780</v>
      </c>
      <c r="S12" s="124">
        <v>0</v>
      </c>
      <c r="T12" s="124">
        <v>0</v>
      </c>
      <c r="U12" s="125">
        <f t="shared" si="1"/>
        <v>780</v>
      </c>
      <c r="V12" s="117" t="s">
        <v>202</v>
      </c>
      <c r="W12" s="122" t="s">
        <v>340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10" sqref="A10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777343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5546875" style="99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256</v>
      </c>
      <c r="E5" s="38" t="s">
        <v>260</v>
      </c>
      <c r="F5" s="38" t="s">
        <v>261</v>
      </c>
      <c r="G5" s="84" t="s">
        <v>262</v>
      </c>
      <c r="H5" s="38" t="s">
        <v>261</v>
      </c>
      <c r="I5" s="84">
        <v>52312</v>
      </c>
      <c r="J5" s="38" t="s">
        <v>272</v>
      </c>
      <c r="K5" s="84">
        <v>52312</v>
      </c>
      <c r="L5" s="84" t="s">
        <v>273</v>
      </c>
      <c r="M5" s="38" t="s">
        <v>274</v>
      </c>
      <c r="N5" s="84">
        <v>85884</v>
      </c>
      <c r="O5" s="84" t="s">
        <v>275</v>
      </c>
      <c r="P5" s="84">
        <v>120833</v>
      </c>
      <c r="Q5" s="38" t="s">
        <v>276</v>
      </c>
      <c r="R5" s="38" t="s">
        <v>250</v>
      </c>
      <c r="S5" s="84" t="s">
        <v>277</v>
      </c>
      <c r="T5" s="84" t="s">
        <v>277</v>
      </c>
      <c r="U5" s="84" t="s">
        <v>263</v>
      </c>
      <c r="V5" s="84" t="s">
        <v>251</v>
      </c>
      <c r="W5" s="84">
        <v>541</v>
      </c>
      <c r="X5" s="38" t="s">
        <v>278</v>
      </c>
      <c r="Y5" s="84">
        <v>352819685</v>
      </c>
      <c r="Z5" s="38" t="s">
        <v>279</v>
      </c>
      <c r="AA5" s="108" t="s">
        <v>280</v>
      </c>
      <c r="AB5" s="84">
        <v>73000</v>
      </c>
      <c r="AC5" s="108" t="s">
        <v>281</v>
      </c>
      <c r="AD5" s="84">
        <v>24</v>
      </c>
      <c r="AE5" s="84" t="s">
        <v>264</v>
      </c>
      <c r="AF5" s="84" t="s">
        <v>282</v>
      </c>
      <c r="AG5" s="108" t="s">
        <v>283</v>
      </c>
      <c r="AH5" s="84" t="s">
        <v>265</v>
      </c>
      <c r="AI5" s="108" t="s">
        <v>284</v>
      </c>
      <c r="AJ5" s="84">
        <v>3900</v>
      </c>
      <c r="AK5" s="84">
        <v>3900</v>
      </c>
      <c r="AL5" s="108" t="s">
        <v>285</v>
      </c>
      <c r="AM5" s="84">
        <v>67029.84</v>
      </c>
      <c r="AN5" s="112">
        <v>22670.16</v>
      </c>
      <c r="AO5" s="112">
        <v>89700</v>
      </c>
      <c r="AP5" s="112">
        <v>5970.16</v>
      </c>
      <c r="AQ5" s="112">
        <v>122.67</v>
      </c>
      <c r="AR5" s="112">
        <v>6092.83</v>
      </c>
      <c r="AS5" s="112">
        <v>5970.16</v>
      </c>
      <c r="AT5" s="112">
        <v>122.67</v>
      </c>
      <c r="AU5" s="112">
        <v>6092.83</v>
      </c>
      <c r="AV5" s="84">
        <v>25</v>
      </c>
      <c r="AW5" s="84"/>
      <c r="AX5" s="84"/>
      <c r="AY5" s="108"/>
      <c r="AZ5" s="84"/>
      <c r="BA5" s="84"/>
      <c r="BB5" s="84" t="s">
        <v>252</v>
      </c>
      <c r="BC5" s="84"/>
      <c r="BD5" s="108"/>
      <c r="BE5" s="84">
        <v>0</v>
      </c>
      <c r="BF5" s="38" t="s">
        <v>277</v>
      </c>
      <c r="BG5" s="84" t="s">
        <v>286</v>
      </c>
      <c r="BH5" s="114" t="s">
        <v>258</v>
      </c>
      <c r="BI5" s="38" t="s">
        <v>110</v>
      </c>
      <c r="BJ5" s="85">
        <v>45965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37300</v>
      </c>
      <c r="BQ5" s="117" t="s">
        <v>202</v>
      </c>
      <c r="BR5" s="118" t="s">
        <v>336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247</v>
      </c>
      <c r="D6" s="38" t="s">
        <v>256</v>
      </c>
      <c r="E6" s="38" t="s">
        <v>260</v>
      </c>
      <c r="F6" s="38" t="s">
        <v>261</v>
      </c>
      <c r="G6" s="84" t="s">
        <v>262</v>
      </c>
      <c r="H6" s="38" t="s">
        <v>261</v>
      </c>
      <c r="I6" s="84">
        <v>52231</v>
      </c>
      <c r="J6" s="38" t="s">
        <v>287</v>
      </c>
      <c r="K6" s="84">
        <v>52231</v>
      </c>
      <c r="L6" s="84" t="s">
        <v>273</v>
      </c>
      <c r="M6" s="38" t="s">
        <v>274</v>
      </c>
      <c r="N6" s="84">
        <v>361955</v>
      </c>
      <c r="O6" s="84" t="s">
        <v>288</v>
      </c>
      <c r="P6" s="84">
        <v>521462</v>
      </c>
      <c r="Q6" s="38" t="s">
        <v>289</v>
      </c>
      <c r="R6" s="38" t="s">
        <v>250</v>
      </c>
      <c r="S6" s="84" t="s">
        <v>290</v>
      </c>
      <c r="T6" s="84" t="s">
        <v>290</v>
      </c>
      <c r="U6" s="84" t="s">
        <v>291</v>
      </c>
      <c r="V6" s="84" t="s">
        <v>251</v>
      </c>
      <c r="W6" s="84">
        <v>541</v>
      </c>
      <c r="X6" s="38" t="s">
        <v>292</v>
      </c>
      <c r="Y6" s="84">
        <v>353336195</v>
      </c>
      <c r="Z6" s="38" t="s">
        <v>293</v>
      </c>
      <c r="AA6" s="108" t="s">
        <v>294</v>
      </c>
      <c r="AB6" s="84">
        <v>52000</v>
      </c>
      <c r="AC6" s="108" t="s">
        <v>295</v>
      </c>
      <c r="AD6" s="84">
        <v>24</v>
      </c>
      <c r="AE6" s="84" t="s">
        <v>296</v>
      </c>
      <c r="AF6" s="84" t="s">
        <v>297</v>
      </c>
      <c r="AG6" s="108" t="s">
        <v>298</v>
      </c>
      <c r="AH6" s="84" t="s">
        <v>299</v>
      </c>
      <c r="AI6" s="108" t="s">
        <v>300</v>
      </c>
      <c r="AJ6" s="84">
        <v>2780</v>
      </c>
      <c r="AK6" s="84">
        <v>2780</v>
      </c>
      <c r="AL6" s="108" t="s">
        <v>301</v>
      </c>
      <c r="AM6" s="84">
        <v>44309.16</v>
      </c>
      <c r="AN6" s="112">
        <v>14070.84</v>
      </c>
      <c r="AO6" s="112">
        <v>58380</v>
      </c>
      <c r="AP6" s="112">
        <v>7690.84</v>
      </c>
      <c r="AQ6" s="112">
        <v>321.16000000000003</v>
      </c>
      <c r="AR6" s="112">
        <v>8012</v>
      </c>
      <c r="AS6" s="112">
        <v>7690.84</v>
      </c>
      <c r="AT6" s="112">
        <v>321.16000000000003</v>
      </c>
      <c r="AU6" s="112">
        <v>8012</v>
      </c>
      <c r="AV6" s="84">
        <v>24</v>
      </c>
      <c r="AW6" s="84"/>
      <c r="AX6" s="84"/>
      <c r="AY6" s="108"/>
      <c r="AZ6" s="84"/>
      <c r="BA6" s="84"/>
      <c r="BB6" s="84" t="s">
        <v>252</v>
      </c>
      <c r="BC6" s="84"/>
      <c r="BD6" s="108"/>
      <c r="BE6" s="84">
        <v>0</v>
      </c>
      <c r="BF6" s="38" t="s">
        <v>290</v>
      </c>
      <c r="BG6" s="84" t="s">
        <v>302</v>
      </c>
      <c r="BH6" s="114" t="s">
        <v>258</v>
      </c>
      <c r="BI6" s="38" t="s">
        <v>110</v>
      </c>
      <c r="BJ6" s="85">
        <v>45965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8012</v>
      </c>
      <c r="BQ6" s="117" t="s">
        <v>201</v>
      </c>
      <c r="BR6" s="118" t="s">
        <v>337</v>
      </c>
    </row>
    <row r="7" spans="1:70" s="113" customFormat="1" ht="15" customHeight="1" x14ac:dyDescent="0.3">
      <c r="A7" s="84">
        <v>3</v>
      </c>
      <c r="B7" s="38" t="s">
        <v>249</v>
      </c>
      <c r="C7" s="38" t="s">
        <v>247</v>
      </c>
      <c r="D7" s="38" t="s">
        <v>256</v>
      </c>
      <c r="E7" s="38" t="s">
        <v>260</v>
      </c>
      <c r="F7" s="38" t="s">
        <v>261</v>
      </c>
      <c r="G7" s="84" t="s">
        <v>262</v>
      </c>
      <c r="H7" s="38" t="s">
        <v>261</v>
      </c>
      <c r="I7" s="84">
        <v>200856</v>
      </c>
      <c r="J7" s="38" t="s">
        <v>303</v>
      </c>
      <c r="K7" s="84">
        <v>200856</v>
      </c>
      <c r="L7" s="84" t="s">
        <v>304</v>
      </c>
      <c r="M7" s="38" t="s">
        <v>305</v>
      </c>
      <c r="N7" s="84">
        <v>462516</v>
      </c>
      <c r="O7" s="84" t="s">
        <v>306</v>
      </c>
      <c r="P7" s="84">
        <v>712109</v>
      </c>
      <c r="Q7" s="38" t="s">
        <v>307</v>
      </c>
      <c r="R7" s="38" t="s">
        <v>250</v>
      </c>
      <c r="S7" s="84" t="s">
        <v>308</v>
      </c>
      <c r="T7" s="84" t="s">
        <v>308</v>
      </c>
      <c r="U7" s="84" t="s">
        <v>263</v>
      </c>
      <c r="V7" s="84" t="s">
        <v>251</v>
      </c>
      <c r="W7" s="84">
        <v>541</v>
      </c>
      <c r="X7" s="38" t="s">
        <v>257</v>
      </c>
      <c r="Y7" s="84">
        <v>353700605</v>
      </c>
      <c r="Z7" s="38" t="s">
        <v>309</v>
      </c>
      <c r="AA7" s="108" t="s">
        <v>310</v>
      </c>
      <c r="AB7" s="84">
        <v>42000</v>
      </c>
      <c r="AC7" s="108" t="s">
        <v>281</v>
      </c>
      <c r="AD7" s="84">
        <v>24</v>
      </c>
      <c r="AE7" s="84" t="s">
        <v>311</v>
      </c>
      <c r="AF7" s="84" t="s">
        <v>312</v>
      </c>
      <c r="AG7" s="108" t="s">
        <v>313</v>
      </c>
      <c r="AH7" s="84" t="s">
        <v>314</v>
      </c>
      <c r="AI7" s="108" t="s">
        <v>315</v>
      </c>
      <c r="AJ7" s="84">
        <v>2240</v>
      </c>
      <c r="AK7" s="84">
        <v>2240</v>
      </c>
      <c r="AL7" s="108" t="s">
        <v>316</v>
      </c>
      <c r="AM7" s="84">
        <v>36869.760000000002</v>
      </c>
      <c r="AN7" s="112">
        <v>12410.24</v>
      </c>
      <c r="AO7" s="112">
        <v>49280</v>
      </c>
      <c r="AP7" s="112">
        <v>5130.24</v>
      </c>
      <c r="AQ7" s="112">
        <v>170.76</v>
      </c>
      <c r="AR7" s="112">
        <v>5301</v>
      </c>
      <c r="AS7" s="112">
        <v>2131.0700000000002</v>
      </c>
      <c r="AT7" s="112">
        <v>108.93</v>
      </c>
      <c r="AU7" s="112">
        <v>2240</v>
      </c>
      <c r="AV7" s="84">
        <v>23</v>
      </c>
      <c r="AW7" s="84"/>
      <c r="AX7" s="84"/>
      <c r="AY7" s="108"/>
      <c r="AZ7" s="84"/>
      <c r="BA7" s="84"/>
      <c r="BB7" s="84" t="s">
        <v>252</v>
      </c>
      <c r="BC7" s="84"/>
      <c r="BD7" s="108"/>
      <c r="BE7" s="84">
        <v>0</v>
      </c>
      <c r="BF7" s="38" t="s">
        <v>308</v>
      </c>
      <c r="BG7" s="84" t="s">
        <v>317</v>
      </c>
      <c r="BH7" s="114" t="s">
        <v>258</v>
      </c>
      <c r="BI7" s="38" t="s">
        <v>110</v>
      </c>
      <c r="BJ7" s="85">
        <v>45965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9462</v>
      </c>
      <c r="BQ7" s="117" t="s">
        <v>201</v>
      </c>
      <c r="BR7" s="118" t="s">
        <v>338</v>
      </c>
    </row>
    <row r="8" spans="1:70" s="113" customFormat="1" ht="15" customHeight="1" x14ac:dyDescent="0.3">
      <c r="A8" s="84">
        <v>4</v>
      </c>
      <c r="B8" s="38" t="s">
        <v>249</v>
      </c>
      <c r="C8" s="38" t="s">
        <v>247</v>
      </c>
      <c r="D8" s="38" t="s">
        <v>256</v>
      </c>
      <c r="E8" s="38" t="s">
        <v>260</v>
      </c>
      <c r="F8" s="38" t="s">
        <v>261</v>
      </c>
      <c r="G8" s="84" t="s">
        <v>262</v>
      </c>
      <c r="H8" s="38" t="s">
        <v>261</v>
      </c>
      <c r="I8" s="84">
        <v>52224</v>
      </c>
      <c r="J8" s="38" t="s">
        <v>318</v>
      </c>
      <c r="K8" s="84">
        <v>52224</v>
      </c>
      <c r="L8" s="84" t="s">
        <v>273</v>
      </c>
      <c r="M8" s="38" t="s">
        <v>274</v>
      </c>
      <c r="N8" s="84">
        <v>85725</v>
      </c>
      <c r="O8" s="84" t="s">
        <v>319</v>
      </c>
      <c r="P8" s="84">
        <v>446249</v>
      </c>
      <c r="Q8" s="38" t="s">
        <v>320</v>
      </c>
      <c r="R8" s="38" t="s">
        <v>250</v>
      </c>
      <c r="S8" s="84" t="s">
        <v>321</v>
      </c>
      <c r="T8" s="84" t="s">
        <v>321</v>
      </c>
      <c r="U8" s="84" t="s">
        <v>263</v>
      </c>
      <c r="V8" s="84" t="s">
        <v>251</v>
      </c>
      <c r="W8" s="84">
        <v>0</v>
      </c>
      <c r="X8" s="38" t="s">
        <v>278</v>
      </c>
      <c r="Y8" s="84">
        <v>354145953</v>
      </c>
      <c r="Z8" s="38" t="s">
        <v>322</v>
      </c>
      <c r="AA8" s="108" t="s">
        <v>323</v>
      </c>
      <c r="AB8" s="84">
        <v>41000</v>
      </c>
      <c r="AC8" s="108" t="s">
        <v>324</v>
      </c>
      <c r="AD8" s="84">
        <v>24</v>
      </c>
      <c r="AE8" s="84" t="s">
        <v>296</v>
      </c>
      <c r="AF8" s="84" t="s">
        <v>325</v>
      </c>
      <c r="AG8" s="108" t="s">
        <v>326</v>
      </c>
      <c r="AH8" s="84" t="s">
        <v>299</v>
      </c>
      <c r="AI8" s="108" t="s">
        <v>327</v>
      </c>
      <c r="AJ8" s="84">
        <v>2190</v>
      </c>
      <c r="AK8" s="84">
        <v>2190</v>
      </c>
      <c r="AL8" s="108" t="s">
        <v>328</v>
      </c>
      <c r="AM8" s="84">
        <v>37123.120000000003</v>
      </c>
      <c r="AN8" s="112">
        <v>11056.88</v>
      </c>
      <c r="AO8" s="112">
        <v>48180</v>
      </c>
      <c r="AP8" s="112">
        <v>3876.88</v>
      </c>
      <c r="AQ8" s="112">
        <v>119.12</v>
      </c>
      <c r="AR8" s="112">
        <v>3996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252</v>
      </c>
      <c r="BC8" s="84"/>
      <c r="BD8" s="108"/>
      <c r="BE8" s="84">
        <v>0</v>
      </c>
      <c r="BF8" s="38" t="s">
        <v>321</v>
      </c>
      <c r="BG8" s="84" t="s">
        <v>329</v>
      </c>
      <c r="BH8" s="114" t="s">
        <v>258</v>
      </c>
      <c r="BI8" s="38" t="s">
        <v>110</v>
      </c>
      <c r="BJ8" s="85">
        <v>45965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5900</v>
      </c>
      <c r="BQ8" s="117" t="s">
        <v>202</v>
      </c>
      <c r="BR8" s="118" t="s">
        <v>339</v>
      </c>
    </row>
    <row r="9" spans="1:70" s="113" customFormat="1" ht="15" customHeight="1" x14ac:dyDescent="0.3">
      <c r="A9" s="84">
        <v>5</v>
      </c>
      <c r="B9" s="38" t="s">
        <v>249</v>
      </c>
      <c r="C9" s="38" t="s">
        <v>247</v>
      </c>
      <c r="D9" s="38" t="s">
        <v>256</v>
      </c>
      <c r="E9" s="38" t="s">
        <v>260</v>
      </c>
      <c r="F9" s="38" t="s">
        <v>261</v>
      </c>
      <c r="G9" s="84" t="s">
        <v>262</v>
      </c>
      <c r="H9" s="38" t="s">
        <v>261</v>
      </c>
      <c r="I9" s="84">
        <v>52231</v>
      </c>
      <c r="J9" s="38" t="s">
        <v>287</v>
      </c>
      <c r="K9" s="84">
        <v>52231</v>
      </c>
      <c r="L9" s="84" t="s">
        <v>273</v>
      </c>
      <c r="M9" s="38" t="s">
        <v>274</v>
      </c>
      <c r="N9" s="84">
        <v>361955</v>
      </c>
      <c r="O9" s="84" t="s">
        <v>288</v>
      </c>
      <c r="P9" s="84">
        <v>521462</v>
      </c>
      <c r="Q9" s="38" t="s">
        <v>289</v>
      </c>
      <c r="R9" s="38" t="s">
        <v>250</v>
      </c>
      <c r="S9" s="84" t="s">
        <v>330</v>
      </c>
      <c r="T9" s="84" t="s">
        <v>330</v>
      </c>
      <c r="U9" s="84" t="s">
        <v>263</v>
      </c>
      <c r="V9" s="84" t="s">
        <v>251</v>
      </c>
      <c r="W9" s="84">
        <v>0</v>
      </c>
      <c r="X9" s="38" t="s">
        <v>278</v>
      </c>
      <c r="Y9" s="84">
        <v>354446063</v>
      </c>
      <c r="Z9" s="38" t="s">
        <v>331</v>
      </c>
      <c r="AA9" s="108" t="s">
        <v>332</v>
      </c>
      <c r="AB9" s="84">
        <v>52000</v>
      </c>
      <c r="AC9" s="108" t="s">
        <v>295</v>
      </c>
      <c r="AD9" s="84">
        <v>24</v>
      </c>
      <c r="AE9" s="84" t="s">
        <v>296</v>
      </c>
      <c r="AF9" s="84" t="s">
        <v>297</v>
      </c>
      <c r="AG9" s="108" t="s">
        <v>298</v>
      </c>
      <c r="AH9" s="84" t="s">
        <v>299</v>
      </c>
      <c r="AI9" s="108" t="s">
        <v>333</v>
      </c>
      <c r="AJ9" s="84">
        <v>2780</v>
      </c>
      <c r="AK9" s="84">
        <v>2780</v>
      </c>
      <c r="AL9" s="108" t="s">
        <v>334</v>
      </c>
      <c r="AM9" s="84">
        <v>43803.64</v>
      </c>
      <c r="AN9" s="112">
        <v>14576.36</v>
      </c>
      <c r="AO9" s="112">
        <v>58380</v>
      </c>
      <c r="AP9" s="112">
        <v>8196.36</v>
      </c>
      <c r="AQ9" s="112">
        <v>351.64</v>
      </c>
      <c r="AR9" s="112">
        <v>8548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252</v>
      </c>
      <c r="BC9" s="84"/>
      <c r="BD9" s="108"/>
      <c r="BE9" s="84">
        <v>0</v>
      </c>
      <c r="BF9" s="38" t="s">
        <v>330</v>
      </c>
      <c r="BG9" s="84" t="s">
        <v>335</v>
      </c>
      <c r="BH9" s="114" t="s">
        <v>258</v>
      </c>
      <c r="BI9" s="38" t="s">
        <v>110</v>
      </c>
      <c r="BJ9" s="85">
        <v>45965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>
        <v>2780</v>
      </c>
      <c r="BQ9" s="117" t="s">
        <v>202</v>
      </c>
      <c r="BR9" s="118" t="s">
        <v>340</v>
      </c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2025-11-06T05:39:30Z</dcterms:modified>
</cp:coreProperties>
</file>